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<sst xmlns="http://schemas.openxmlformats.org/spreadsheetml/2006/main" count="410" uniqueCount="71">
  <si>
    <t>О Т Ч Е Т</t>
  </si>
  <si>
    <t>управляющей организации ООО "УК  «Старко" перед собственниками МКД  за 2011 год.</t>
  </si>
  <si>
    <t xml:space="preserve"> СОДЕРЖАНИЕ  и ТЕКУЩИЙ РЕМОНТ ОБЩЕГО ИМУЩЕСТВА МКД</t>
  </si>
  <si>
    <t>Характеристика МКД Тукташа д.7/8</t>
  </si>
  <si>
    <t>Количество подъездов (шт.)</t>
  </si>
  <si>
    <t>Количество этажей      (шт.)</t>
  </si>
  <si>
    <t>Количество квартир     (шт.)</t>
  </si>
  <si>
    <t xml:space="preserve">Количество жильцов   </t>
  </si>
  <si>
    <t>Общая площадь МКД (кв.м.)</t>
  </si>
  <si>
    <t>Категория дома с учетом видов удобств и оснащенности МКД</t>
  </si>
  <si>
    <t xml:space="preserve">все виды благоустройства </t>
  </si>
  <si>
    <t>Показатели</t>
  </si>
  <si>
    <t>Начислено( руб.)</t>
  </si>
  <si>
    <t>%</t>
  </si>
  <si>
    <t>Начислено по содержанию общего имущества МКД</t>
  </si>
  <si>
    <t>Собрано средств по содержанию общего имущества МКД</t>
  </si>
  <si>
    <t>Выполнено работ по содержанию и ремонту общего имущества МКД всего:</t>
  </si>
  <si>
    <t xml:space="preserve"> на 1 кв.м.</t>
  </si>
  <si>
    <t>Услуги специализированных организаций,в т.ч.</t>
  </si>
  <si>
    <t>Вывоз ТБО (договор с ООО"Вертикаль")</t>
  </si>
  <si>
    <t xml:space="preserve">ООО"Монтажспецстройс"техническое обслуживание лифтов </t>
  </si>
  <si>
    <t>ООО"ИКЦ"Технолифт"-техосвидетельствование лифтов</t>
  </si>
  <si>
    <t>ОАО" Чувашсетьгаз"-обслуживание газового оборудования жилого дома</t>
  </si>
  <si>
    <t>Аварийное обслуживание</t>
  </si>
  <si>
    <t>Налоги:</t>
  </si>
  <si>
    <t>Налог на добавленную стоимость</t>
  </si>
  <si>
    <t>Страховы взносы с оплаты труда</t>
  </si>
  <si>
    <t>Услуги по санитарному содержанию общего имущества</t>
  </si>
  <si>
    <t>Расходы на содержание мест общего пользования,прдомовой террит-и</t>
  </si>
  <si>
    <t>Расходы на содержание обслуживющего персонала и пр.расходы</t>
  </si>
  <si>
    <t>Услуги по обслуживанию общего имущества</t>
  </si>
  <si>
    <t xml:space="preserve">Системы ХВС и водостока,ГВС,теплоснабжения включая приборы </t>
  </si>
  <si>
    <t>учета ,обслуживание электрооборудования и электросетей</t>
  </si>
  <si>
    <t>Обслуживание систем вентиляции</t>
  </si>
  <si>
    <t>Прочие расходы</t>
  </si>
  <si>
    <t>Расходы по управлению,программное обеспечение,банков.расходы,</t>
  </si>
  <si>
    <t>услуги связи,информационные услуги и прочие услуги</t>
  </si>
  <si>
    <t>Материалы</t>
  </si>
  <si>
    <t xml:space="preserve">Цены предоставленных услуг по управлению,содержанию общего </t>
  </si>
  <si>
    <t>имущества МКД в расчете на 1 кв.м.площади собственников</t>
  </si>
  <si>
    <t xml:space="preserve">               Директор </t>
  </si>
  <si>
    <t>Иванова Н.В.</t>
  </si>
  <si>
    <t xml:space="preserve"> СОДЕРЖАНИЕ  и РЕМОНТ ОБЩЕГО ИМУЩЕСТВА МКД</t>
  </si>
  <si>
    <t>Характеристика МКД БАЗАРНАЯ д.5</t>
  </si>
  <si>
    <t>Расходы на содержание мест общего пользования</t>
  </si>
  <si>
    <t xml:space="preserve">Системы ХВС и водоотведения,ГВС,теплоснабжения включая приборы </t>
  </si>
  <si>
    <t>Установка энергосбер. Светильников</t>
  </si>
  <si>
    <t>Характеристика МКД Гузовского  д.21/1</t>
  </si>
  <si>
    <t>Вызов ТБО</t>
  </si>
  <si>
    <t xml:space="preserve"> на 1кв.м.</t>
  </si>
  <si>
    <t>управляющей организации ООО "УК  «Старко" перед собственниками МКД  за 2011г.</t>
  </si>
  <si>
    <t xml:space="preserve"> СОДЕРЖАНИЕ  и  РЕМОНТ ОБЩЕГО ИМУЩЕСТВА МКД</t>
  </si>
  <si>
    <t>Характеристика МКД Водопроводная 9/77</t>
  </si>
  <si>
    <t xml:space="preserve">Системы холодного водоснабжения и водоотведения,включая приборы </t>
  </si>
  <si>
    <t>Очистка  кровли</t>
  </si>
  <si>
    <t xml:space="preserve">Обслуживание систем вентиляции </t>
  </si>
  <si>
    <t>управляющей организации ООО "УК  «Старко" перед собственниками МКД  за 2011 г.</t>
  </si>
  <si>
    <t>Характеристика МКД К.Иванова 73</t>
  </si>
  <si>
    <t xml:space="preserve">Расходы на содержание обслуживющего персонала </t>
  </si>
  <si>
    <t>Характеристика МКД  Ильбекова 4/1</t>
  </si>
  <si>
    <t>Расходы на содержание обслуживющего персонала и прочие расходы</t>
  </si>
  <si>
    <t>Установка  антиобледенительной системы</t>
  </si>
  <si>
    <t>Характеристика МКД  ВОЛКОВА  д.6</t>
  </si>
  <si>
    <t>Характеристика МКД  ВОЛКОВА  д.5</t>
  </si>
  <si>
    <t>Характеристика МКД БАЗАРНАЯ д.10</t>
  </si>
  <si>
    <t xml:space="preserve"> на1кв.м.</t>
  </si>
  <si>
    <t>Расходы на содержание мест общего пользования,прдомовой терр-и</t>
  </si>
  <si>
    <t>Выполнено работ по содержанию и ремонту общего имущества МКД</t>
  </si>
  <si>
    <t>Расходы на содержание мест общего пользования,прдомовой территории</t>
  </si>
  <si>
    <t>Расходы по управлению,программное обеспечение,банковские расходы,</t>
  </si>
  <si>
    <t>Характеристика МКД БАЗАРНАЯ д.7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</si>
</sst>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16" fontId="13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33" borderId="20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.28125" style="0" customWidth="1"/>
    <col min="2" max="2" width="28.57421875" style="0" customWidth="1"/>
    <col min="3" max="3" width="32.421875" style="0" customWidth="1"/>
    <col min="5" max="5" width="5.8515625" style="0" customWidth="1"/>
    <col min="6" max="6" width="7.8515625" style="0" customWidth="1"/>
  </cols>
  <sheetData>
    <row r="1" spans="1:6" ht="12.75">
      <c r="A1" s="41" t="s">
        <v>0</v>
      </c>
      <c r="B1" s="41"/>
      <c r="C1" s="41"/>
      <c r="D1" s="41"/>
      <c r="E1" s="41"/>
      <c r="F1" s="41"/>
    </row>
    <row r="2" spans="1:6" ht="12.75">
      <c r="A2" s="41" t="s">
        <v>1</v>
      </c>
      <c r="B2" s="41"/>
      <c r="C2" s="41"/>
      <c r="D2" s="41"/>
      <c r="E2" s="41"/>
      <c r="F2" s="41"/>
    </row>
    <row r="3" spans="1:6" ht="12.75">
      <c r="A3" s="1"/>
      <c r="B3" s="1"/>
      <c r="C3" s="1"/>
      <c r="D3" s="1"/>
      <c r="E3" s="1"/>
      <c r="F3" s="1"/>
    </row>
    <row r="4" spans="1:4" ht="12.75">
      <c r="A4" s="42" t="s">
        <v>2</v>
      </c>
      <c r="B4" s="42"/>
      <c r="C4" s="42"/>
      <c r="D4" s="42"/>
    </row>
    <row r="5" spans="1:6" ht="12.75">
      <c r="A5" s="2">
        <v>1</v>
      </c>
      <c r="B5" s="43" t="s">
        <v>3</v>
      </c>
      <c r="C5" s="44"/>
      <c r="D5" s="44"/>
      <c r="E5" s="44"/>
      <c r="F5" s="45"/>
    </row>
    <row r="6" spans="1:6" ht="12.75">
      <c r="A6" s="3"/>
      <c r="B6" s="3" t="s">
        <v>4</v>
      </c>
      <c r="C6" s="3"/>
      <c r="D6" s="46">
        <v>6</v>
      </c>
      <c r="E6" s="47"/>
      <c r="F6" s="48"/>
    </row>
    <row r="7" spans="1:6" ht="12.75">
      <c r="A7" s="3"/>
      <c r="B7" s="3" t="s">
        <v>5</v>
      </c>
      <c r="C7" s="4"/>
      <c r="D7" s="46">
        <v>10</v>
      </c>
      <c r="E7" s="47"/>
      <c r="F7" s="48"/>
    </row>
    <row r="8" spans="1:6" ht="12.75">
      <c r="A8" s="3"/>
      <c r="B8" s="3" t="s">
        <v>6</v>
      </c>
      <c r="C8" s="3"/>
      <c r="D8" s="46">
        <v>232</v>
      </c>
      <c r="E8" s="47"/>
      <c r="F8" s="48"/>
    </row>
    <row r="9" spans="1:6" ht="12.75">
      <c r="A9" s="3"/>
      <c r="B9" s="3" t="s">
        <v>7</v>
      </c>
      <c r="C9" s="3"/>
      <c r="D9" s="46">
        <v>263</v>
      </c>
      <c r="E9" s="47"/>
      <c r="F9" s="48"/>
    </row>
    <row r="10" spans="1:6" ht="12.75">
      <c r="A10" s="5"/>
      <c r="B10" s="5" t="s">
        <v>8</v>
      </c>
      <c r="C10" s="5"/>
      <c r="D10" s="46">
        <v>14351.3</v>
      </c>
      <c r="E10" s="47"/>
      <c r="F10" s="48"/>
    </row>
    <row r="11" spans="1:6" ht="12.75">
      <c r="A11" s="5"/>
      <c r="B11" s="5" t="s">
        <v>9</v>
      </c>
      <c r="C11" s="5"/>
      <c r="D11" s="46" t="s">
        <v>10</v>
      </c>
      <c r="E11" s="47"/>
      <c r="F11" s="48"/>
    </row>
    <row r="12" spans="1:6" ht="12.75">
      <c r="A12" s="6"/>
      <c r="B12" s="49" t="s">
        <v>11</v>
      </c>
      <c r="C12" s="49"/>
      <c r="D12" s="50" t="s">
        <v>12</v>
      </c>
      <c r="E12" s="51"/>
      <c r="F12" s="7" t="s">
        <v>13</v>
      </c>
    </row>
    <row r="13" spans="1:6" ht="12.75">
      <c r="A13" s="8">
        <v>2</v>
      </c>
      <c r="B13" s="52" t="s">
        <v>14</v>
      </c>
      <c r="C13" s="52"/>
      <c r="D13" s="53">
        <v>1877114.52</v>
      </c>
      <c r="E13" s="54"/>
      <c r="F13" s="6"/>
    </row>
    <row r="14" spans="1:6" ht="12.75">
      <c r="A14" s="8">
        <v>3</v>
      </c>
      <c r="B14" s="52" t="s">
        <v>15</v>
      </c>
      <c r="C14" s="52"/>
      <c r="D14" s="53">
        <v>1839571.72</v>
      </c>
      <c r="E14" s="54"/>
      <c r="F14" s="7">
        <v>98</v>
      </c>
    </row>
    <row r="15" spans="1:6" ht="12.75">
      <c r="A15" s="55" t="s">
        <v>16</v>
      </c>
      <c r="B15" s="56"/>
      <c r="C15" s="57"/>
      <c r="D15" s="58">
        <f>D16+D22+D25+D28+D32</f>
        <v>1877114.48</v>
      </c>
      <c r="E15" s="58"/>
      <c r="F15" s="8" t="s">
        <v>17</v>
      </c>
    </row>
    <row r="16" spans="1:6" ht="12.75">
      <c r="A16" s="9">
        <v>4</v>
      </c>
      <c r="B16" s="59" t="s">
        <v>18</v>
      </c>
      <c r="C16" s="60"/>
      <c r="D16" s="61">
        <f>D17+D18+D19+D20+D21</f>
        <v>445505.61</v>
      </c>
      <c r="E16" s="62"/>
      <c r="F16" s="10">
        <f>10.96/1886933.789*D16</f>
        <v>2.587659150556448</v>
      </c>
    </row>
    <row r="17" spans="1:6" ht="12.75">
      <c r="A17" s="6"/>
      <c r="B17" s="63" t="s">
        <v>19</v>
      </c>
      <c r="C17" s="63"/>
      <c r="D17" s="53">
        <v>78761.99</v>
      </c>
      <c r="E17" s="54"/>
      <c r="F17" s="11">
        <f aca="true" t="shared" si="0" ref="F17:F35">10.96/1886933.789*D17</f>
        <v>0.4574783786438413</v>
      </c>
    </row>
    <row r="18" spans="1:6" ht="12.75">
      <c r="A18" s="64"/>
      <c r="B18" s="63" t="s">
        <v>20</v>
      </c>
      <c r="C18" s="63"/>
      <c r="D18" s="66">
        <v>344165.25</v>
      </c>
      <c r="E18" s="66"/>
      <c r="F18" s="11">
        <f t="shared" si="0"/>
        <v>1.9990373599696032</v>
      </c>
    </row>
    <row r="19" spans="1:6" ht="12.75">
      <c r="A19" s="65"/>
      <c r="B19" s="67" t="s">
        <v>21</v>
      </c>
      <c r="C19" s="68"/>
      <c r="D19" s="66">
        <v>15575.18</v>
      </c>
      <c r="E19" s="66"/>
      <c r="F19" s="11">
        <f t="shared" si="0"/>
        <v>0.09046632891685423</v>
      </c>
    </row>
    <row r="20" spans="1:6" ht="12.75">
      <c r="A20" s="6"/>
      <c r="B20" s="69" t="s">
        <v>22</v>
      </c>
      <c r="C20" s="69"/>
      <c r="D20" s="53">
        <v>4503.19</v>
      </c>
      <c r="E20" s="54"/>
      <c r="F20" s="11">
        <f t="shared" si="0"/>
        <v>0.026156170761114077</v>
      </c>
    </row>
    <row r="21" spans="1:6" ht="12.75">
      <c r="A21" s="6"/>
      <c r="B21" s="63" t="s">
        <v>23</v>
      </c>
      <c r="C21" s="63"/>
      <c r="D21" s="53">
        <v>2500</v>
      </c>
      <c r="E21" s="54"/>
      <c r="F21" s="11">
        <f t="shared" si="0"/>
        <v>0.014520912265035496</v>
      </c>
    </row>
    <row r="22" spans="1:6" ht="12.75">
      <c r="A22" s="9">
        <v>5</v>
      </c>
      <c r="B22" s="60" t="s">
        <v>24</v>
      </c>
      <c r="C22" s="60"/>
      <c r="D22" s="61">
        <f>D23+D24</f>
        <v>413682.88</v>
      </c>
      <c r="E22" s="62"/>
      <c r="F22" s="10">
        <f t="shared" si="0"/>
        <v>2.402821122410883</v>
      </c>
    </row>
    <row r="23" spans="1:6" ht="12.75">
      <c r="A23" s="6"/>
      <c r="B23" s="70" t="s">
        <v>25</v>
      </c>
      <c r="C23" s="71"/>
      <c r="D23" s="53">
        <v>285881.88</v>
      </c>
      <c r="E23" s="54"/>
      <c r="F23" s="11">
        <f t="shared" si="0"/>
        <v>1.6605062790573624</v>
      </c>
    </row>
    <row r="24" spans="1:6" ht="12.75">
      <c r="A24" s="6"/>
      <c r="B24" s="70" t="s">
        <v>26</v>
      </c>
      <c r="C24" s="71"/>
      <c r="D24" s="53">
        <v>127801</v>
      </c>
      <c r="E24" s="54"/>
      <c r="F24" s="11">
        <f t="shared" si="0"/>
        <v>0.7423148433535206</v>
      </c>
    </row>
    <row r="25" spans="1:6" ht="12.75">
      <c r="A25" s="9">
        <v>6</v>
      </c>
      <c r="B25" s="72" t="s">
        <v>27</v>
      </c>
      <c r="C25" s="59"/>
      <c r="D25" s="61">
        <f>D26+D27</f>
        <v>395623.98</v>
      </c>
      <c r="E25" s="62"/>
      <c r="F25" s="10">
        <f t="shared" si="0"/>
        <v>2.2979284414096632</v>
      </c>
    </row>
    <row r="26" spans="1:6" ht="12.75">
      <c r="A26" s="6"/>
      <c r="B26" s="73" t="s">
        <v>28</v>
      </c>
      <c r="C26" s="74"/>
      <c r="D26" s="53">
        <v>172789.48</v>
      </c>
      <c r="E26" s="54"/>
      <c r="F26" s="11">
        <f t="shared" si="0"/>
        <v>1.0036243517604424</v>
      </c>
    </row>
    <row r="27" spans="1:6" ht="12.75">
      <c r="A27" s="6"/>
      <c r="B27" s="70" t="s">
        <v>29</v>
      </c>
      <c r="C27" s="71"/>
      <c r="D27" s="53">
        <v>222834.5</v>
      </c>
      <c r="E27" s="54"/>
      <c r="F27" s="11">
        <f t="shared" si="0"/>
        <v>1.2943040896492208</v>
      </c>
    </row>
    <row r="28" spans="1:6" ht="12.75">
      <c r="A28" s="9">
        <v>7</v>
      </c>
      <c r="B28" s="72" t="s">
        <v>30</v>
      </c>
      <c r="C28" s="59"/>
      <c r="D28" s="61">
        <f>D29+D30+D31</f>
        <v>398547.29</v>
      </c>
      <c r="E28" s="62"/>
      <c r="F28" s="10">
        <f t="shared" si="0"/>
        <v>2.3149080926230634</v>
      </c>
    </row>
    <row r="29" spans="1:6" ht="12.75">
      <c r="A29" s="64"/>
      <c r="B29" s="75" t="s">
        <v>31</v>
      </c>
      <c r="C29" s="75"/>
      <c r="D29" s="66">
        <v>224560</v>
      </c>
      <c r="E29" s="66"/>
      <c r="F29" s="11">
        <f t="shared" si="0"/>
        <v>1.3043264232945484</v>
      </c>
    </row>
    <row r="30" spans="1:6" ht="12.75">
      <c r="A30" s="65"/>
      <c r="B30" s="76" t="s">
        <v>32</v>
      </c>
      <c r="C30" s="76"/>
      <c r="D30" s="66">
        <v>138500</v>
      </c>
      <c r="E30" s="66"/>
      <c r="F30" s="11">
        <f t="shared" si="0"/>
        <v>0.8044585394829665</v>
      </c>
    </row>
    <row r="31" spans="1:6" ht="12.75">
      <c r="A31" s="6"/>
      <c r="B31" s="63" t="s">
        <v>33</v>
      </c>
      <c r="C31" s="63"/>
      <c r="D31" s="53">
        <v>35487.29</v>
      </c>
      <c r="E31" s="54"/>
      <c r="F31" s="11">
        <f t="shared" si="0"/>
        <v>0.20612312984554862</v>
      </c>
    </row>
    <row r="32" spans="1:6" ht="12.75">
      <c r="A32" s="9">
        <v>8</v>
      </c>
      <c r="B32" s="77" t="s">
        <v>34</v>
      </c>
      <c r="C32" s="78"/>
      <c r="D32" s="61">
        <f>D34+D35+D33</f>
        <v>223754.72</v>
      </c>
      <c r="E32" s="62"/>
      <c r="F32" s="10">
        <f t="shared" si="0"/>
        <v>1.2996490632030333</v>
      </c>
    </row>
    <row r="33" spans="1:6" ht="12.75">
      <c r="A33" s="64"/>
      <c r="B33" s="79" t="s">
        <v>35</v>
      </c>
      <c r="C33" s="80"/>
      <c r="D33" s="53">
        <v>114530</v>
      </c>
      <c r="E33" s="54"/>
      <c r="F33" s="11">
        <f t="shared" si="0"/>
        <v>0.6652320326858061</v>
      </c>
    </row>
    <row r="34" spans="1:6" ht="12.75">
      <c r="A34" s="65"/>
      <c r="B34" s="68" t="s">
        <v>36</v>
      </c>
      <c r="C34" s="67"/>
      <c r="D34" s="53">
        <v>71465.13</v>
      </c>
      <c r="E34" s="54"/>
      <c r="F34" s="11">
        <f t="shared" si="0"/>
        <v>0.41509555309574253</v>
      </c>
    </row>
    <row r="35" spans="1:6" ht="12.75">
      <c r="A35" s="6"/>
      <c r="B35" s="70" t="s">
        <v>37</v>
      </c>
      <c r="C35" s="71"/>
      <c r="D35" s="53">
        <v>37759.59</v>
      </c>
      <c r="E35" s="54"/>
      <c r="F35" s="11">
        <f t="shared" si="0"/>
        <v>0.21932147742148464</v>
      </c>
    </row>
    <row r="36" spans="1:6" ht="12.75">
      <c r="A36" s="81">
        <v>9</v>
      </c>
      <c r="B36" s="83" t="s">
        <v>38</v>
      </c>
      <c r="C36" s="84"/>
      <c r="D36" s="85">
        <v>10.96</v>
      </c>
      <c r="E36" s="86"/>
      <c r="F36" s="89">
        <v>10.96</v>
      </c>
    </row>
    <row r="37" spans="1:6" ht="12.75">
      <c r="A37" s="82"/>
      <c r="B37" s="91" t="s">
        <v>39</v>
      </c>
      <c r="C37" s="91"/>
      <c r="D37" s="87"/>
      <c r="E37" s="88"/>
      <c r="F37" s="90"/>
    </row>
    <row r="38" spans="2:6" ht="12.75">
      <c r="B38" s="92"/>
      <c r="C38" s="92"/>
      <c r="D38" s="92"/>
      <c r="E38" s="92"/>
      <c r="F38" s="12"/>
    </row>
    <row r="39" spans="2:6" ht="12.75">
      <c r="B39" s="93" t="s">
        <v>40</v>
      </c>
      <c r="C39" s="93"/>
      <c r="D39" s="93" t="s">
        <v>41</v>
      </c>
      <c r="E39" s="93"/>
      <c r="F39" s="93"/>
    </row>
    <row r="42" spans="1:6" ht="12.75">
      <c r="A42" s="41" t="s">
        <v>0</v>
      </c>
      <c r="B42" s="41"/>
      <c r="C42" s="41"/>
      <c r="D42" s="41"/>
      <c r="E42" s="41"/>
      <c r="F42" s="41"/>
    </row>
    <row r="43" spans="1:6" ht="12.75">
      <c r="A43" s="41" t="s">
        <v>1</v>
      </c>
      <c r="B43" s="41"/>
      <c r="C43" s="41"/>
      <c r="D43" s="41"/>
      <c r="E43" s="41"/>
      <c r="F43" s="41"/>
    </row>
    <row r="44" spans="1:4" ht="12.75">
      <c r="A44" s="94" t="s">
        <v>42</v>
      </c>
      <c r="B44" s="94"/>
      <c r="C44" s="94"/>
      <c r="D44" s="94"/>
    </row>
    <row r="45" spans="1:6" ht="12.75">
      <c r="A45" s="2">
        <v>1</v>
      </c>
      <c r="B45" s="43" t="s">
        <v>43</v>
      </c>
      <c r="C45" s="44"/>
      <c r="D45" s="44"/>
      <c r="E45" s="44"/>
      <c r="F45" s="45"/>
    </row>
    <row r="46" spans="2:6" ht="12.75">
      <c r="B46" s="3" t="s">
        <v>4</v>
      </c>
      <c r="C46" s="3"/>
      <c r="D46" s="46">
        <v>3</v>
      </c>
      <c r="E46" s="47"/>
      <c r="F46" s="48"/>
    </row>
    <row r="47" spans="2:6" ht="12.75">
      <c r="B47" s="3" t="s">
        <v>5</v>
      </c>
      <c r="C47" s="4"/>
      <c r="D47" s="46">
        <v>10</v>
      </c>
      <c r="E47" s="47"/>
      <c r="F47" s="48"/>
    </row>
    <row r="48" spans="2:6" ht="12.75">
      <c r="B48" s="3" t="s">
        <v>6</v>
      </c>
      <c r="C48" s="3"/>
      <c r="D48" s="46">
        <v>99</v>
      </c>
      <c r="E48" s="47"/>
      <c r="F48" s="48"/>
    </row>
    <row r="49" spans="2:6" ht="12.75">
      <c r="B49" s="3" t="s">
        <v>7</v>
      </c>
      <c r="C49" s="3"/>
      <c r="D49" s="46">
        <v>142</v>
      </c>
      <c r="E49" s="47"/>
      <c r="F49" s="48"/>
    </row>
    <row r="50" spans="1:6" ht="12.75">
      <c r="A50" s="13"/>
      <c r="B50" s="5" t="s">
        <v>8</v>
      </c>
      <c r="C50" s="5"/>
      <c r="D50" s="46">
        <v>6671.8</v>
      </c>
      <c r="E50" s="47"/>
      <c r="F50" s="48"/>
    </row>
    <row r="51" spans="1:6" ht="12.75">
      <c r="A51" s="13"/>
      <c r="B51" s="5" t="s">
        <v>9</v>
      </c>
      <c r="C51" s="5"/>
      <c r="D51" s="95" t="s">
        <v>10</v>
      </c>
      <c r="E51" s="96"/>
      <c r="F51" s="97"/>
    </row>
    <row r="52" spans="1:6" ht="12.75">
      <c r="A52" s="61" t="s">
        <v>11</v>
      </c>
      <c r="B52" s="98"/>
      <c r="C52" s="62"/>
      <c r="D52" s="99" t="s">
        <v>12</v>
      </c>
      <c r="E52" s="99"/>
      <c r="F52" s="7" t="s">
        <v>13</v>
      </c>
    </row>
    <row r="53" spans="1:6" ht="12.75">
      <c r="A53" s="8">
        <v>2</v>
      </c>
      <c r="B53" s="14" t="s">
        <v>14</v>
      </c>
      <c r="C53" s="15"/>
      <c r="D53" s="66">
        <v>877186.07</v>
      </c>
      <c r="E53" s="66"/>
      <c r="F53" s="6"/>
    </row>
    <row r="54" spans="1:6" ht="12.75">
      <c r="A54" s="8">
        <v>3</v>
      </c>
      <c r="B54" s="14" t="s">
        <v>15</v>
      </c>
      <c r="C54" s="15"/>
      <c r="D54" s="66">
        <v>864028.21</v>
      </c>
      <c r="E54" s="66"/>
      <c r="F54" s="7">
        <v>98.5</v>
      </c>
    </row>
    <row r="55" spans="1:6" ht="12.75">
      <c r="A55" s="55" t="s">
        <v>16</v>
      </c>
      <c r="B55" s="56"/>
      <c r="C55" s="57"/>
      <c r="D55" s="58">
        <f>D56+D62+D65+D68+D73</f>
        <v>877474.79</v>
      </c>
      <c r="E55" s="58"/>
      <c r="F55" s="16" t="s">
        <v>17</v>
      </c>
    </row>
    <row r="56" spans="1:6" ht="12.75">
      <c r="A56" s="9">
        <v>4</v>
      </c>
      <c r="B56" s="59" t="s">
        <v>18</v>
      </c>
      <c r="C56" s="60"/>
      <c r="D56" s="49">
        <f>D57+D58+D59+D60+D61</f>
        <v>221786.40000000002</v>
      </c>
      <c r="E56" s="49"/>
      <c r="F56" s="10">
        <f>10.96/877475.14*D56</f>
        <v>2.770196935721735</v>
      </c>
    </row>
    <row r="57" spans="1:6" ht="12.75">
      <c r="A57" s="6"/>
      <c r="B57" s="63" t="s">
        <v>19</v>
      </c>
      <c r="C57" s="63"/>
      <c r="D57" s="66">
        <v>41005</v>
      </c>
      <c r="E57" s="66"/>
      <c r="F57" s="11">
        <f aca="true" t="shared" si="1" ref="F57:F76">10.96/877475.14*D57</f>
        <v>0.512168128204749</v>
      </c>
    </row>
    <row r="58" spans="1:6" ht="12.75">
      <c r="A58" s="64"/>
      <c r="B58" s="63" t="s">
        <v>20</v>
      </c>
      <c r="C58" s="63"/>
      <c r="D58" s="66">
        <v>167903.04</v>
      </c>
      <c r="E58" s="66"/>
      <c r="F58" s="11">
        <f t="shared" si="1"/>
        <v>2.097173167093942</v>
      </c>
    </row>
    <row r="59" spans="1:6" ht="12.75">
      <c r="A59" s="65"/>
      <c r="B59" s="67" t="s">
        <v>21</v>
      </c>
      <c r="C59" s="68"/>
      <c r="D59" s="66">
        <v>8059.89</v>
      </c>
      <c r="E59" s="66"/>
      <c r="F59" s="11">
        <f t="shared" si="1"/>
        <v>0.10067110778773745</v>
      </c>
    </row>
    <row r="60" spans="1:6" ht="12.75">
      <c r="A60" s="6"/>
      <c r="B60" s="69" t="s">
        <v>22</v>
      </c>
      <c r="C60" s="69"/>
      <c r="D60" s="66">
        <v>2318.47</v>
      </c>
      <c r="E60" s="66"/>
      <c r="F60" s="11">
        <f t="shared" si="1"/>
        <v>0.028958576763781593</v>
      </c>
    </row>
    <row r="61" spans="1:6" ht="12.75">
      <c r="A61" s="6"/>
      <c r="B61" s="63" t="s">
        <v>23</v>
      </c>
      <c r="C61" s="63"/>
      <c r="D61" s="66">
        <v>2500</v>
      </c>
      <c r="E61" s="66"/>
      <c r="F61" s="11">
        <f t="shared" si="1"/>
        <v>0.03122595587152475</v>
      </c>
    </row>
    <row r="62" spans="1:6" ht="12.75">
      <c r="A62" s="9">
        <v>5</v>
      </c>
      <c r="B62" s="60" t="s">
        <v>24</v>
      </c>
      <c r="C62" s="60"/>
      <c r="D62" s="49">
        <f>D63+D64</f>
        <v>191723.06</v>
      </c>
      <c r="E62" s="49"/>
      <c r="F62" s="10">
        <f t="shared" si="1"/>
        <v>2.3946943244454766</v>
      </c>
    </row>
    <row r="63" spans="1:6" ht="12.75">
      <c r="A63" s="6"/>
      <c r="B63" s="70" t="s">
        <v>25</v>
      </c>
      <c r="C63" s="71"/>
      <c r="D63" s="66">
        <v>133502.96</v>
      </c>
      <c r="E63" s="66"/>
      <c r="F63" s="11">
        <f t="shared" si="1"/>
        <v>1.6675030150711734</v>
      </c>
    </row>
    <row r="64" spans="1:6" ht="12.75">
      <c r="A64" s="6"/>
      <c r="B64" s="70" t="s">
        <v>26</v>
      </c>
      <c r="C64" s="71"/>
      <c r="D64" s="66">
        <v>58220.1</v>
      </c>
      <c r="E64" s="66"/>
      <c r="F64" s="11">
        <f t="shared" si="1"/>
        <v>0.7271913093743032</v>
      </c>
    </row>
    <row r="65" spans="1:6" ht="12.75">
      <c r="A65" s="9">
        <v>6</v>
      </c>
      <c r="B65" s="72" t="s">
        <v>27</v>
      </c>
      <c r="C65" s="59"/>
      <c r="D65" s="49">
        <f>D66+D67</f>
        <v>177476.97</v>
      </c>
      <c r="E65" s="49"/>
      <c r="F65" s="10">
        <f t="shared" si="1"/>
        <v>2.216755213372769</v>
      </c>
    </row>
    <row r="66" spans="1:6" ht="12.75">
      <c r="A66" s="6"/>
      <c r="B66" s="70" t="s">
        <v>44</v>
      </c>
      <c r="C66" s="71"/>
      <c r="D66" s="66">
        <v>78624.97</v>
      </c>
      <c r="E66" s="66"/>
      <c r="F66" s="11">
        <f t="shared" si="1"/>
        <v>0.9820559374479829</v>
      </c>
    </row>
    <row r="67" spans="1:6" ht="12.75">
      <c r="A67" s="6"/>
      <c r="B67" s="70" t="s">
        <v>29</v>
      </c>
      <c r="C67" s="71"/>
      <c r="D67" s="66">
        <v>98852</v>
      </c>
      <c r="E67" s="66"/>
      <c r="F67" s="11">
        <f t="shared" si="1"/>
        <v>1.234699275924786</v>
      </c>
    </row>
    <row r="68" spans="1:6" ht="12.75">
      <c r="A68" s="9">
        <v>7</v>
      </c>
      <c r="B68" s="72" t="s">
        <v>30</v>
      </c>
      <c r="C68" s="59"/>
      <c r="D68" s="49">
        <f>D69+D70+D71+D72</f>
        <v>184383.87</v>
      </c>
      <c r="E68" s="49"/>
      <c r="F68" s="10">
        <f t="shared" si="1"/>
        <v>2.3030250352163826</v>
      </c>
    </row>
    <row r="69" spans="1:6" ht="12.75">
      <c r="A69" s="64"/>
      <c r="B69" s="75" t="s">
        <v>45</v>
      </c>
      <c r="C69" s="75"/>
      <c r="D69" s="66">
        <v>76603</v>
      </c>
      <c r="E69" s="66"/>
      <c r="F69" s="11">
        <f t="shared" si="1"/>
        <v>0.9568007590505642</v>
      </c>
    </row>
    <row r="70" spans="1:6" ht="12.75">
      <c r="A70" s="65"/>
      <c r="B70" s="76" t="s">
        <v>32</v>
      </c>
      <c r="C70" s="76"/>
      <c r="D70" s="66">
        <v>78203.9</v>
      </c>
      <c r="E70" s="66"/>
      <c r="F70" s="11">
        <f t="shared" si="1"/>
        <v>0.9767966121524537</v>
      </c>
    </row>
    <row r="71" spans="1:6" ht="12.75">
      <c r="A71" s="6"/>
      <c r="B71" s="70" t="s">
        <v>46</v>
      </c>
      <c r="C71" s="71"/>
      <c r="D71" s="66">
        <v>29364.11</v>
      </c>
      <c r="E71" s="66"/>
      <c r="F71" s="11">
        <f t="shared" si="1"/>
        <v>0.36676896122663943</v>
      </c>
    </row>
    <row r="72" spans="1:6" ht="12.75">
      <c r="A72" s="6"/>
      <c r="B72" s="63" t="s">
        <v>33</v>
      </c>
      <c r="C72" s="63"/>
      <c r="D72" s="66">
        <v>212.86</v>
      </c>
      <c r="E72" s="66"/>
      <c r="F72" s="11">
        <f t="shared" si="1"/>
        <v>0.0026587027867251037</v>
      </c>
    </row>
    <row r="73" spans="1:6" ht="12.75">
      <c r="A73" s="9">
        <v>8</v>
      </c>
      <c r="B73" s="77" t="s">
        <v>34</v>
      </c>
      <c r="C73" s="78"/>
      <c r="D73" s="49">
        <f>D75+D76+D74</f>
        <v>102104.48999999999</v>
      </c>
      <c r="E73" s="49"/>
      <c r="F73" s="10">
        <f t="shared" si="1"/>
        <v>1.275324119609816</v>
      </c>
    </row>
    <row r="74" spans="1:6" ht="12.75">
      <c r="A74" s="64"/>
      <c r="B74" s="79" t="s">
        <v>35</v>
      </c>
      <c r="C74" s="80"/>
      <c r="D74" s="53">
        <v>54529</v>
      </c>
      <c r="E74" s="54"/>
      <c r="F74" s="11">
        <f t="shared" si="1"/>
        <v>0.6810880590873493</v>
      </c>
    </row>
    <row r="75" spans="1:6" ht="12.75">
      <c r="A75" s="65"/>
      <c r="B75" s="68" t="s">
        <v>36</v>
      </c>
      <c r="C75" s="67"/>
      <c r="D75" s="53">
        <v>31692.51</v>
      </c>
      <c r="E75" s="54"/>
      <c r="F75" s="11">
        <f t="shared" si="1"/>
        <v>0.39585156748714273</v>
      </c>
    </row>
    <row r="76" spans="1:6" ht="12.75">
      <c r="A76" s="6"/>
      <c r="B76" s="70" t="s">
        <v>37</v>
      </c>
      <c r="C76" s="71"/>
      <c r="D76" s="64">
        <v>15882.98</v>
      </c>
      <c r="E76" s="64"/>
      <c r="F76" s="11">
        <f t="shared" si="1"/>
        <v>0.19838449303532407</v>
      </c>
    </row>
    <row r="77" spans="1:6" ht="12.75">
      <c r="A77" s="81">
        <v>9</v>
      </c>
      <c r="B77" s="83" t="s">
        <v>38</v>
      </c>
      <c r="C77" s="84"/>
      <c r="D77" s="85">
        <v>10.96</v>
      </c>
      <c r="E77" s="86"/>
      <c r="F77" s="100">
        <f>F56+F62+F65+F68+F73</f>
        <v>10.95999562836618</v>
      </c>
    </row>
    <row r="78" spans="1:6" ht="12.75">
      <c r="A78" s="82"/>
      <c r="B78" s="91" t="s">
        <v>39</v>
      </c>
      <c r="C78" s="91"/>
      <c r="D78" s="87"/>
      <c r="E78" s="88"/>
      <c r="F78" s="90"/>
    </row>
    <row r="79" spans="2:5" ht="12.75">
      <c r="B79" s="58"/>
      <c r="C79" s="58"/>
      <c r="D79" s="58"/>
      <c r="E79" s="58"/>
    </row>
    <row r="80" spans="2:6" ht="12.75">
      <c r="B80" s="93" t="s">
        <v>40</v>
      </c>
      <c r="C80" s="93"/>
      <c r="D80" s="93" t="s">
        <v>41</v>
      </c>
      <c r="E80" s="93"/>
      <c r="F80" s="93"/>
    </row>
    <row r="83" spans="1:6" ht="12.75">
      <c r="A83" s="41" t="s">
        <v>0</v>
      </c>
      <c r="B83" s="41"/>
      <c r="C83" s="41"/>
      <c r="D83" s="41"/>
      <c r="E83" s="41"/>
      <c r="F83" s="41"/>
    </row>
    <row r="84" spans="1:6" ht="12.75">
      <c r="A84" s="41" t="s">
        <v>1</v>
      </c>
      <c r="B84" s="41"/>
      <c r="C84" s="41"/>
      <c r="D84" s="41"/>
      <c r="E84" s="41"/>
      <c r="F84" s="41"/>
    </row>
    <row r="86" spans="1:3" ht="12.75">
      <c r="A86" s="94" t="s">
        <v>2</v>
      </c>
      <c r="B86" s="94"/>
      <c r="C86" s="94"/>
    </row>
    <row r="87" spans="1:6" ht="12.75">
      <c r="A87" s="2">
        <v>1</v>
      </c>
      <c r="B87" s="43" t="s">
        <v>47</v>
      </c>
      <c r="C87" s="44"/>
      <c r="D87" s="44"/>
      <c r="E87" s="44"/>
      <c r="F87" s="45"/>
    </row>
    <row r="88" spans="1:6" ht="12.75">
      <c r="A88" s="3"/>
      <c r="B88" s="3" t="s">
        <v>4</v>
      </c>
      <c r="C88" s="3"/>
      <c r="D88" s="46">
        <v>1</v>
      </c>
      <c r="E88" s="47"/>
      <c r="F88" s="48"/>
    </row>
    <row r="89" spans="1:6" ht="12.75">
      <c r="A89" s="3"/>
      <c r="B89" s="3" t="s">
        <v>5</v>
      </c>
      <c r="C89" s="4"/>
      <c r="D89" s="46">
        <v>9</v>
      </c>
      <c r="E89" s="47"/>
      <c r="F89" s="48"/>
    </row>
    <row r="90" spans="1:6" ht="12.75">
      <c r="A90" s="3"/>
      <c r="B90" s="3" t="s">
        <v>6</v>
      </c>
      <c r="C90" s="3"/>
      <c r="D90" s="46">
        <v>34</v>
      </c>
      <c r="E90" s="47"/>
      <c r="F90" s="48"/>
    </row>
    <row r="91" spans="1:6" ht="12.75">
      <c r="A91" s="3"/>
      <c r="B91" s="3" t="s">
        <v>7</v>
      </c>
      <c r="C91" s="3"/>
      <c r="D91" s="46">
        <v>59</v>
      </c>
      <c r="E91" s="47"/>
      <c r="F91" s="48"/>
    </row>
    <row r="92" spans="1:6" ht="12.75">
      <c r="A92" s="5"/>
      <c r="B92" s="5" t="s">
        <v>8</v>
      </c>
      <c r="C92" s="5"/>
      <c r="D92" s="46">
        <v>2249.2</v>
      </c>
      <c r="E92" s="47"/>
      <c r="F92" s="48"/>
    </row>
    <row r="93" spans="1:6" ht="12.75">
      <c r="A93" s="5"/>
      <c r="B93" s="5" t="s">
        <v>9</v>
      </c>
      <c r="C93" s="5"/>
      <c r="D93" s="95" t="s">
        <v>10</v>
      </c>
      <c r="E93" s="96"/>
      <c r="F93" s="97"/>
    </row>
    <row r="94" spans="1:6" ht="12.75">
      <c r="A94" s="6"/>
      <c r="B94" s="49" t="s">
        <v>11</v>
      </c>
      <c r="C94" s="49"/>
      <c r="D94" s="99" t="s">
        <v>12</v>
      </c>
      <c r="E94" s="99"/>
      <c r="F94" s="7" t="s">
        <v>13</v>
      </c>
    </row>
    <row r="95" spans="1:6" ht="12.75">
      <c r="A95" s="8">
        <v>2</v>
      </c>
      <c r="B95" s="14" t="s">
        <v>14</v>
      </c>
      <c r="C95" s="15"/>
      <c r="D95" s="66">
        <v>353542.8</v>
      </c>
      <c r="E95" s="66"/>
      <c r="F95" s="6"/>
    </row>
    <row r="96" spans="1:6" ht="12.75">
      <c r="A96" s="8">
        <v>3</v>
      </c>
      <c r="B96" s="14" t="s">
        <v>15</v>
      </c>
      <c r="C96" s="15"/>
      <c r="D96" s="66">
        <v>350006.58</v>
      </c>
      <c r="E96" s="66"/>
      <c r="F96" s="7">
        <v>99</v>
      </c>
    </row>
    <row r="97" spans="1:7" ht="12.75">
      <c r="A97" s="55" t="s">
        <v>16</v>
      </c>
      <c r="B97" s="56"/>
      <c r="C97" s="57"/>
      <c r="D97" s="58">
        <f>D98+D103+D106+D109+D112</f>
        <v>353574.5</v>
      </c>
      <c r="E97" s="58"/>
      <c r="F97" s="8" t="s">
        <v>49</v>
      </c>
      <c r="G97" s="40"/>
    </row>
    <row r="98" spans="1:6" ht="12.75">
      <c r="A98" s="9">
        <v>4</v>
      </c>
      <c r="B98" s="59" t="s">
        <v>18</v>
      </c>
      <c r="C98" s="60"/>
      <c r="D98" s="49">
        <f>D99+D100+D102</f>
        <v>78243.24</v>
      </c>
      <c r="E98" s="49"/>
      <c r="F98" s="17">
        <f>13.1/353574.51*D98</f>
        <v>2.8989262942059937</v>
      </c>
    </row>
    <row r="99" spans="1:6" ht="12.75">
      <c r="A99" s="6"/>
      <c r="B99" s="63" t="s">
        <v>48</v>
      </c>
      <c r="C99" s="63"/>
      <c r="D99" s="66">
        <v>19738.56</v>
      </c>
      <c r="E99" s="66"/>
      <c r="F99" s="18">
        <f aca="true" t="shared" si="2" ref="F99:F115">13.1/353574.51*D99</f>
        <v>0.7313172434291149</v>
      </c>
    </row>
    <row r="100" spans="1:6" ht="12.75">
      <c r="A100" s="64"/>
      <c r="B100" s="75" t="s">
        <v>20</v>
      </c>
      <c r="C100" s="75"/>
      <c r="D100" s="66">
        <v>58036.04</v>
      </c>
      <c r="E100" s="66"/>
      <c r="F100" s="18">
        <f t="shared" si="2"/>
        <v>2.1502458534129056</v>
      </c>
    </row>
    <row r="101" spans="1:6" ht="12.75">
      <c r="A101" s="65"/>
      <c r="B101" s="67" t="s">
        <v>21</v>
      </c>
      <c r="C101" s="68"/>
      <c r="D101" s="66">
        <v>4755</v>
      </c>
      <c r="E101" s="66"/>
      <c r="F101" s="18">
        <f t="shared" si="2"/>
        <v>0.17617361613539392</v>
      </c>
    </row>
    <row r="102" spans="1:6" ht="12.75">
      <c r="A102" s="6"/>
      <c r="B102" s="69" t="s">
        <v>22</v>
      </c>
      <c r="C102" s="69"/>
      <c r="D102" s="66">
        <v>468.64</v>
      </c>
      <c r="E102" s="66"/>
      <c r="F102" s="18">
        <f t="shared" si="2"/>
        <v>0.01736319736397287</v>
      </c>
    </row>
    <row r="103" spans="1:6" ht="12.75">
      <c r="A103" s="9">
        <v>5</v>
      </c>
      <c r="B103" s="60" t="s">
        <v>24</v>
      </c>
      <c r="C103" s="60"/>
      <c r="D103" s="49">
        <f>D104+D105</f>
        <v>77388.14</v>
      </c>
      <c r="E103" s="49"/>
      <c r="F103" s="17">
        <f t="shared" si="2"/>
        <v>2.8672446834473444</v>
      </c>
    </row>
    <row r="104" spans="1:6" ht="12.75">
      <c r="A104" s="6"/>
      <c r="B104" s="70" t="s">
        <v>25</v>
      </c>
      <c r="C104" s="71"/>
      <c r="D104" s="66">
        <v>53930.14</v>
      </c>
      <c r="E104" s="66"/>
      <c r="F104" s="18">
        <f t="shared" si="2"/>
        <v>1.9981215105127346</v>
      </c>
    </row>
    <row r="105" spans="1:6" ht="12.75">
      <c r="A105" s="6"/>
      <c r="B105" s="70" t="s">
        <v>26</v>
      </c>
      <c r="C105" s="71"/>
      <c r="D105" s="66">
        <v>23458</v>
      </c>
      <c r="E105" s="66"/>
      <c r="F105" s="18">
        <f t="shared" si="2"/>
        <v>0.8691231729346099</v>
      </c>
    </row>
    <row r="106" spans="1:6" ht="12.75">
      <c r="A106" s="9">
        <v>6</v>
      </c>
      <c r="B106" s="72" t="s">
        <v>27</v>
      </c>
      <c r="C106" s="59"/>
      <c r="D106" s="49">
        <f>D107+D108</f>
        <v>80563.07999999999</v>
      </c>
      <c r="E106" s="49"/>
      <c r="F106" s="17">
        <f t="shared" si="2"/>
        <v>2.9848767887707734</v>
      </c>
    </row>
    <row r="107" spans="1:6" ht="12.75">
      <c r="A107" s="6"/>
      <c r="B107" s="73" t="s">
        <v>28</v>
      </c>
      <c r="C107" s="74"/>
      <c r="D107" s="66">
        <v>45576.95</v>
      </c>
      <c r="E107" s="66"/>
      <c r="F107" s="18">
        <f t="shared" si="2"/>
        <v>1.6886342994578425</v>
      </c>
    </row>
    <row r="108" spans="1:6" ht="12.75">
      <c r="A108" s="6"/>
      <c r="B108" s="70" t="s">
        <v>29</v>
      </c>
      <c r="C108" s="71"/>
      <c r="D108" s="66">
        <v>34986.13</v>
      </c>
      <c r="E108" s="66"/>
      <c r="F108" s="18">
        <f t="shared" si="2"/>
        <v>1.2962424893129314</v>
      </c>
    </row>
    <row r="109" spans="1:6" ht="12.75">
      <c r="A109" s="9">
        <v>7</v>
      </c>
      <c r="B109" s="72" t="s">
        <v>30</v>
      </c>
      <c r="C109" s="59"/>
      <c r="D109" s="49">
        <f>D110+D111</f>
        <v>79877.72</v>
      </c>
      <c r="E109" s="49"/>
      <c r="F109" s="17">
        <f t="shared" si="2"/>
        <v>2.9594840759306997</v>
      </c>
    </row>
    <row r="110" spans="1:6" ht="12.75">
      <c r="A110" s="64"/>
      <c r="B110" s="75" t="s">
        <v>45</v>
      </c>
      <c r="C110" s="75"/>
      <c r="D110" s="66">
        <v>45677.72</v>
      </c>
      <c r="E110" s="66"/>
      <c r="F110" s="18">
        <f t="shared" si="2"/>
        <v>1.6923678463133556</v>
      </c>
    </row>
    <row r="111" spans="1:6" ht="12.75">
      <c r="A111" s="65"/>
      <c r="B111" s="76" t="s">
        <v>32</v>
      </c>
      <c r="C111" s="76"/>
      <c r="D111" s="66">
        <v>34200</v>
      </c>
      <c r="E111" s="66"/>
      <c r="F111" s="18">
        <f t="shared" si="2"/>
        <v>1.2671162296173442</v>
      </c>
    </row>
    <row r="112" spans="1:6" ht="12.75">
      <c r="A112" s="9">
        <v>8</v>
      </c>
      <c r="B112" s="77" t="s">
        <v>34</v>
      </c>
      <c r="C112" s="78"/>
      <c r="D112" s="49">
        <f>D114+D115+D113</f>
        <v>37502.32</v>
      </c>
      <c r="E112" s="49"/>
      <c r="F112" s="17">
        <f t="shared" si="2"/>
        <v>1.389467787143366</v>
      </c>
    </row>
    <row r="113" spans="1:6" ht="12.75">
      <c r="A113" s="64"/>
      <c r="B113" s="79" t="s">
        <v>35</v>
      </c>
      <c r="C113" s="80"/>
      <c r="D113" s="53">
        <v>15945</v>
      </c>
      <c r="E113" s="54"/>
      <c r="F113" s="18">
        <f t="shared" si="2"/>
        <v>0.5907651544224723</v>
      </c>
    </row>
    <row r="114" spans="1:6" ht="12.75">
      <c r="A114" s="65"/>
      <c r="B114" s="68" t="s">
        <v>36</v>
      </c>
      <c r="C114" s="67"/>
      <c r="D114" s="53">
        <v>13094.28</v>
      </c>
      <c r="E114" s="54"/>
      <c r="F114" s="18">
        <f t="shared" si="2"/>
        <v>0.48514545915654383</v>
      </c>
    </row>
    <row r="115" spans="1:6" ht="12.75">
      <c r="A115" s="6"/>
      <c r="B115" s="70" t="s">
        <v>37</v>
      </c>
      <c r="C115" s="71"/>
      <c r="D115" s="64">
        <v>8463.04</v>
      </c>
      <c r="E115" s="64"/>
      <c r="F115" s="18">
        <f t="shared" si="2"/>
        <v>0.31355717356435</v>
      </c>
    </row>
    <row r="116" spans="1:6" ht="12.75">
      <c r="A116" s="81">
        <v>9</v>
      </c>
      <c r="B116" s="83" t="s">
        <v>38</v>
      </c>
      <c r="C116" s="84"/>
      <c r="D116" s="85">
        <v>13.1</v>
      </c>
      <c r="E116" s="86"/>
      <c r="F116" s="100">
        <v>13.1</v>
      </c>
    </row>
    <row r="117" spans="1:6" ht="12.75">
      <c r="A117" s="82"/>
      <c r="B117" s="91" t="s">
        <v>39</v>
      </c>
      <c r="C117" s="91"/>
      <c r="D117" s="87"/>
      <c r="E117" s="88"/>
      <c r="F117" s="101"/>
    </row>
    <row r="118" spans="2:5" ht="12.75">
      <c r="B118" s="58"/>
      <c r="C118" s="58"/>
      <c r="D118" s="58"/>
      <c r="E118" s="58"/>
    </row>
    <row r="119" spans="2:6" ht="12.75">
      <c r="B119" s="12"/>
      <c r="C119" s="12"/>
      <c r="D119" s="12"/>
      <c r="E119" s="12"/>
      <c r="F119" s="12"/>
    </row>
    <row r="120" spans="2:6" ht="12.75">
      <c r="B120" s="93" t="s">
        <v>40</v>
      </c>
      <c r="C120" s="93"/>
      <c r="D120" s="93" t="s">
        <v>41</v>
      </c>
      <c r="E120" s="93"/>
      <c r="F120" s="93"/>
    </row>
    <row r="122" spans="1:6" ht="14.25">
      <c r="A122" s="102" t="s">
        <v>0</v>
      </c>
      <c r="B122" s="102"/>
      <c r="C122" s="102"/>
      <c r="D122" s="102"/>
      <c r="E122" s="102"/>
      <c r="F122" s="102"/>
    </row>
    <row r="123" spans="1:6" ht="14.25">
      <c r="A123" s="102" t="s">
        <v>50</v>
      </c>
      <c r="B123" s="102"/>
      <c r="C123" s="102"/>
      <c r="D123" s="102"/>
      <c r="E123" s="102"/>
      <c r="F123" s="102"/>
    </row>
    <row r="125" spans="1:4" ht="12.75">
      <c r="A125" s="42" t="s">
        <v>51</v>
      </c>
      <c r="B125" s="42"/>
      <c r="C125" s="42"/>
      <c r="D125" s="42"/>
    </row>
    <row r="126" spans="1:6" ht="12.75">
      <c r="A126" s="2">
        <v>1</v>
      </c>
      <c r="B126" s="43" t="s">
        <v>52</v>
      </c>
      <c r="C126" s="44"/>
      <c r="D126" s="44"/>
      <c r="E126" s="44"/>
      <c r="F126" s="45"/>
    </row>
    <row r="127" spans="1:6" ht="12.75">
      <c r="A127" s="3"/>
      <c r="B127" s="3" t="s">
        <v>4</v>
      </c>
      <c r="C127" s="3"/>
      <c r="D127" s="46">
        <v>6</v>
      </c>
      <c r="E127" s="47"/>
      <c r="F127" s="48"/>
    </row>
    <row r="128" spans="1:6" ht="12.75">
      <c r="A128" s="3"/>
      <c r="B128" s="3" t="s">
        <v>5</v>
      </c>
      <c r="C128" s="4"/>
      <c r="D128" s="46">
        <v>5</v>
      </c>
      <c r="E128" s="47"/>
      <c r="F128" s="48"/>
    </row>
    <row r="129" spans="1:6" ht="12.75">
      <c r="A129" s="3"/>
      <c r="B129" s="3" t="s">
        <v>6</v>
      </c>
      <c r="C129" s="3"/>
      <c r="D129" s="46">
        <v>72</v>
      </c>
      <c r="E129" s="47"/>
      <c r="F129" s="48"/>
    </row>
    <row r="130" spans="1:6" ht="12.75">
      <c r="A130" s="3"/>
      <c r="B130" s="3" t="s">
        <v>7</v>
      </c>
      <c r="C130" s="3"/>
      <c r="D130" s="46">
        <v>60</v>
      </c>
      <c r="E130" s="47"/>
      <c r="F130" s="48"/>
    </row>
    <row r="131" spans="1:6" ht="12.75">
      <c r="A131" s="5"/>
      <c r="B131" s="5" t="s">
        <v>8</v>
      </c>
      <c r="C131" s="5"/>
      <c r="D131" s="46">
        <v>5466.5</v>
      </c>
      <c r="E131" s="47"/>
      <c r="F131" s="48"/>
    </row>
    <row r="132" spans="1:6" ht="12.75">
      <c r="A132" s="5"/>
      <c r="B132" s="5" t="s">
        <v>9</v>
      </c>
      <c r="C132" s="5"/>
      <c r="D132" s="95" t="s">
        <v>10</v>
      </c>
      <c r="E132" s="96"/>
      <c r="F132" s="97"/>
    </row>
    <row r="133" spans="1:6" ht="12.75">
      <c r="A133" s="6"/>
      <c r="B133" s="103" t="s">
        <v>11</v>
      </c>
      <c r="C133" s="103"/>
      <c r="D133" s="99" t="s">
        <v>12</v>
      </c>
      <c r="E133" s="99"/>
      <c r="F133" s="7" t="s">
        <v>13</v>
      </c>
    </row>
    <row r="134" spans="1:6" ht="12.75">
      <c r="A134" s="8">
        <v>2</v>
      </c>
      <c r="B134" s="52" t="s">
        <v>14</v>
      </c>
      <c r="C134" s="52"/>
      <c r="D134" s="104">
        <v>621870.5</v>
      </c>
      <c r="E134" s="104"/>
      <c r="F134" s="6"/>
    </row>
    <row r="135" spans="1:6" ht="12.75">
      <c r="A135" s="8">
        <v>3</v>
      </c>
      <c r="B135" s="52" t="s">
        <v>15</v>
      </c>
      <c r="C135" s="52"/>
      <c r="D135" s="53">
        <v>614408.12</v>
      </c>
      <c r="E135" s="54"/>
      <c r="F135" s="7">
        <v>98.8</v>
      </c>
    </row>
    <row r="136" spans="1:6" ht="12.75">
      <c r="A136" s="55" t="s">
        <v>16</v>
      </c>
      <c r="B136" s="56"/>
      <c r="C136" s="57"/>
      <c r="D136" s="105">
        <v>621869.04</v>
      </c>
      <c r="E136" s="62"/>
      <c r="F136" s="16" t="s">
        <v>17</v>
      </c>
    </row>
    <row r="137" spans="1:6" ht="12.75">
      <c r="A137" s="9">
        <v>4</v>
      </c>
      <c r="B137" s="59" t="s">
        <v>18</v>
      </c>
      <c r="C137" s="60"/>
      <c r="D137" s="49">
        <v>45107.99</v>
      </c>
      <c r="E137" s="49"/>
      <c r="F137" s="10">
        <v>0.6876427634988871</v>
      </c>
    </row>
    <row r="138" spans="1:6" ht="12.75">
      <c r="A138" s="6"/>
      <c r="B138" s="63" t="s">
        <v>19</v>
      </c>
      <c r="C138" s="63"/>
      <c r="D138" s="66">
        <v>40940.42</v>
      </c>
      <c r="E138" s="66"/>
      <c r="F138" s="11">
        <v>0.6241107960608555</v>
      </c>
    </row>
    <row r="139" spans="1:6" ht="12.75">
      <c r="A139" s="6"/>
      <c r="B139" s="69" t="s">
        <v>22</v>
      </c>
      <c r="C139" s="69"/>
      <c r="D139" s="66">
        <v>4167.57</v>
      </c>
      <c r="E139" s="66"/>
      <c r="F139" s="11">
        <v>0.06353196743803165</v>
      </c>
    </row>
    <row r="140" spans="1:6" ht="12.75">
      <c r="A140" s="9">
        <v>5</v>
      </c>
      <c r="B140" s="60" t="s">
        <v>24</v>
      </c>
      <c r="C140" s="60"/>
      <c r="D140" s="49">
        <v>152922.97</v>
      </c>
      <c r="E140" s="49"/>
      <c r="F140" s="10">
        <v>2.331213908960639</v>
      </c>
    </row>
    <row r="141" spans="1:6" ht="12.75">
      <c r="A141" s="6"/>
      <c r="B141" s="70" t="s">
        <v>25</v>
      </c>
      <c r="C141" s="71"/>
      <c r="D141" s="66">
        <v>94777.62</v>
      </c>
      <c r="E141" s="66"/>
      <c r="F141" s="11">
        <v>1.4448248422207992</v>
      </c>
    </row>
    <row r="142" spans="1:6" ht="12.75">
      <c r="A142" s="6"/>
      <c r="B142" s="70" t="s">
        <v>26</v>
      </c>
      <c r="C142" s="71"/>
      <c r="D142" s="66">
        <v>58145.35</v>
      </c>
      <c r="E142" s="66"/>
      <c r="F142" s="11">
        <v>0.8863890667398396</v>
      </c>
    </row>
    <row r="143" spans="1:6" ht="12.75">
      <c r="A143" s="9">
        <v>6</v>
      </c>
      <c r="B143" s="72" t="s">
        <v>27</v>
      </c>
      <c r="C143" s="59"/>
      <c r="D143" s="49">
        <v>169386</v>
      </c>
      <c r="E143" s="49"/>
      <c r="F143" s="10">
        <v>2.5821823836092563</v>
      </c>
    </row>
    <row r="144" spans="1:6" ht="12.75">
      <c r="A144" s="6"/>
      <c r="B144" s="73" t="s">
        <v>28</v>
      </c>
      <c r="C144" s="74"/>
      <c r="D144" s="53">
        <v>64880.54</v>
      </c>
      <c r="E144" s="54"/>
      <c r="F144" s="11">
        <v>0.9890627763041556</v>
      </c>
    </row>
    <row r="145" spans="1:6" ht="12.75">
      <c r="A145" s="6"/>
      <c r="B145" s="70" t="s">
        <v>29</v>
      </c>
      <c r="C145" s="71"/>
      <c r="D145" s="106">
        <v>104505.46</v>
      </c>
      <c r="E145" s="107"/>
      <c r="F145" s="11">
        <v>1.5931196073051008</v>
      </c>
    </row>
    <row r="146" spans="1:6" ht="12.75">
      <c r="A146" s="9">
        <v>7</v>
      </c>
      <c r="B146" s="72" t="s">
        <v>30</v>
      </c>
      <c r="C146" s="59"/>
      <c r="D146" s="49">
        <v>170311.4</v>
      </c>
      <c r="E146" s="49"/>
      <c r="F146" s="10">
        <v>2.5962895210219825</v>
      </c>
    </row>
    <row r="147" spans="1:6" ht="12.75">
      <c r="A147" s="64"/>
      <c r="B147" s="75" t="s">
        <v>53</v>
      </c>
      <c r="C147" s="75"/>
      <c r="D147" s="66">
        <v>42742.98</v>
      </c>
      <c r="E147" s="66"/>
      <c r="F147" s="11">
        <v>0.6515896826122748</v>
      </c>
    </row>
    <row r="148" spans="1:6" ht="12.75">
      <c r="A148" s="65"/>
      <c r="B148" s="76" t="s">
        <v>32</v>
      </c>
      <c r="C148" s="76"/>
      <c r="D148" s="108">
        <v>113524.78</v>
      </c>
      <c r="E148" s="108"/>
      <c r="F148" s="11">
        <v>1.730613433336382</v>
      </c>
    </row>
    <row r="149" spans="1:6" ht="12.75">
      <c r="A149" s="6"/>
      <c r="B149" s="70" t="s">
        <v>54</v>
      </c>
      <c r="C149" s="71"/>
      <c r="D149" s="53">
        <v>8800</v>
      </c>
      <c r="E149" s="54"/>
      <c r="F149" s="11">
        <v>0.13415043141559194</v>
      </c>
    </row>
    <row r="150" spans="1:6" ht="12.75">
      <c r="A150" s="6"/>
      <c r="B150" s="63" t="s">
        <v>55</v>
      </c>
      <c r="C150" s="63"/>
      <c r="D150" s="53">
        <v>5243.64</v>
      </c>
      <c r="E150" s="54"/>
      <c r="F150" s="11">
        <v>0.07993597365773347</v>
      </c>
    </row>
    <row r="151" spans="1:6" ht="12.75">
      <c r="A151" s="9">
        <v>8</v>
      </c>
      <c r="B151" s="77" t="s">
        <v>34</v>
      </c>
      <c r="C151" s="78"/>
      <c r="D151" s="109">
        <v>84140.68</v>
      </c>
      <c r="E151" s="81"/>
      <c r="F151" s="10">
        <v>1.282671422909235</v>
      </c>
    </row>
    <row r="152" spans="1:6" ht="12.75">
      <c r="A152" s="64"/>
      <c r="B152" s="79" t="s">
        <v>35</v>
      </c>
      <c r="C152" s="80"/>
      <c r="D152" s="110">
        <v>53329.96</v>
      </c>
      <c r="E152" s="111"/>
      <c r="F152" s="11">
        <v>0.8129814933382115</v>
      </c>
    </row>
    <row r="153" spans="1:6" ht="12.75">
      <c r="A153" s="65"/>
      <c r="B153" s="68" t="s">
        <v>36</v>
      </c>
      <c r="C153" s="67"/>
      <c r="D153" s="110">
        <v>17250.06</v>
      </c>
      <c r="E153" s="111"/>
      <c r="F153" s="11">
        <v>0.26296624897100523</v>
      </c>
    </row>
    <row r="154" spans="1:6" ht="12.75">
      <c r="A154" s="6"/>
      <c r="B154" s="70" t="s">
        <v>37</v>
      </c>
      <c r="C154" s="71"/>
      <c r="D154" s="108">
        <v>13560.66</v>
      </c>
      <c r="E154" s="108"/>
      <c r="F154" s="11">
        <v>0.20672368060001828</v>
      </c>
    </row>
    <row r="155" spans="1:6" ht="12.75">
      <c r="A155" s="81">
        <v>9</v>
      </c>
      <c r="B155" s="112" t="s">
        <v>38</v>
      </c>
      <c r="C155" s="112"/>
      <c r="D155" s="85">
        <v>9.48</v>
      </c>
      <c r="E155" s="86"/>
      <c r="F155" s="89">
        <v>9.48</v>
      </c>
    </row>
    <row r="156" spans="1:6" ht="12.75">
      <c r="A156" s="82"/>
      <c r="B156" s="91" t="s">
        <v>39</v>
      </c>
      <c r="C156" s="91"/>
      <c r="D156" s="87"/>
      <c r="E156" s="88"/>
      <c r="F156" s="90"/>
    </row>
    <row r="157" spans="2:5" ht="12.75">
      <c r="B157" s="58"/>
      <c r="C157" s="58"/>
      <c r="D157" s="113"/>
      <c r="E157" s="114"/>
    </row>
    <row r="159" spans="2:6" ht="12.75">
      <c r="B159" s="93" t="s">
        <v>40</v>
      </c>
      <c r="C159" s="93"/>
      <c r="D159" s="93" t="s">
        <v>41</v>
      </c>
      <c r="E159" s="93"/>
      <c r="F159" s="93"/>
    </row>
    <row r="161" spans="1:6" ht="12.75">
      <c r="A161" s="41" t="s">
        <v>0</v>
      </c>
      <c r="B161" s="41"/>
      <c r="C161" s="41"/>
      <c r="D161" s="41"/>
      <c r="E161" s="41"/>
      <c r="F161" s="41"/>
    </row>
    <row r="162" spans="1:6" ht="12.75">
      <c r="A162" s="41" t="s">
        <v>56</v>
      </c>
      <c r="B162" s="41"/>
      <c r="C162" s="41"/>
      <c r="D162" s="41"/>
      <c r="E162" s="41"/>
      <c r="F162" s="41"/>
    </row>
    <row r="164" spans="1:4" ht="12.75">
      <c r="A164" s="42" t="s">
        <v>51</v>
      </c>
      <c r="B164" s="42"/>
      <c r="C164" s="42"/>
      <c r="D164" s="42"/>
    </row>
    <row r="165" spans="1:6" ht="12.75">
      <c r="A165" s="2">
        <v>1</v>
      </c>
      <c r="B165" s="43" t="s">
        <v>57</v>
      </c>
      <c r="C165" s="44"/>
      <c r="D165" s="44"/>
      <c r="E165" s="44"/>
      <c r="F165" s="45"/>
    </row>
    <row r="166" spans="1:6" ht="12.75">
      <c r="A166" s="3"/>
      <c r="B166" s="3" t="s">
        <v>4</v>
      </c>
      <c r="C166" s="3"/>
      <c r="D166" s="46">
        <v>4</v>
      </c>
      <c r="E166" s="47"/>
      <c r="F166" s="48"/>
    </row>
    <row r="167" spans="1:6" ht="12.75">
      <c r="A167" s="3"/>
      <c r="B167" s="3" t="s">
        <v>5</v>
      </c>
      <c r="C167" s="4"/>
      <c r="D167" s="46">
        <v>5</v>
      </c>
      <c r="E167" s="47"/>
      <c r="F167" s="48"/>
    </row>
    <row r="168" spans="1:6" ht="12.75">
      <c r="A168" s="3"/>
      <c r="B168" s="3" t="s">
        <v>6</v>
      </c>
      <c r="C168" s="3"/>
      <c r="D168" s="46">
        <v>54</v>
      </c>
      <c r="E168" s="47"/>
      <c r="F168" s="48"/>
    </row>
    <row r="169" spans="1:6" ht="12.75">
      <c r="A169" s="3"/>
      <c r="B169" s="3" t="s">
        <v>7</v>
      </c>
      <c r="C169" s="3"/>
      <c r="D169" s="46">
        <v>33</v>
      </c>
      <c r="E169" s="47"/>
      <c r="F169" s="48"/>
    </row>
    <row r="170" spans="1:6" ht="12.75">
      <c r="A170" s="5"/>
      <c r="B170" s="5" t="s">
        <v>8</v>
      </c>
      <c r="C170" s="5"/>
      <c r="D170" s="46">
        <v>3845.6</v>
      </c>
      <c r="E170" s="47"/>
      <c r="F170" s="48"/>
    </row>
    <row r="171" spans="1:6" ht="12.75">
      <c r="A171" s="5"/>
      <c r="B171" s="5" t="s">
        <v>9</v>
      </c>
      <c r="C171" s="5"/>
      <c r="D171" s="95" t="s">
        <v>10</v>
      </c>
      <c r="E171" s="96"/>
      <c r="F171" s="97"/>
    </row>
    <row r="172" spans="1:6" ht="12.75">
      <c r="A172" s="6"/>
      <c r="B172" s="103" t="s">
        <v>11</v>
      </c>
      <c r="C172" s="103"/>
      <c r="D172" s="99" t="s">
        <v>12</v>
      </c>
      <c r="E172" s="99"/>
      <c r="F172" s="19" t="s">
        <v>13</v>
      </c>
    </row>
    <row r="173" spans="1:6" ht="12.75">
      <c r="A173" s="8">
        <v>2</v>
      </c>
      <c r="B173" s="52" t="s">
        <v>14</v>
      </c>
      <c r="C173" s="52"/>
      <c r="D173" s="104">
        <v>460550</v>
      </c>
      <c r="E173" s="104"/>
      <c r="F173" s="6"/>
    </row>
    <row r="174" spans="1:6" ht="12.75">
      <c r="A174" s="8">
        <v>3</v>
      </c>
      <c r="B174" s="52" t="s">
        <v>15</v>
      </c>
      <c r="C174" s="52"/>
      <c r="D174" s="104">
        <v>456189.9</v>
      </c>
      <c r="E174" s="104"/>
      <c r="F174" s="7">
        <v>98</v>
      </c>
    </row>
    <row r="175" spans="1:6" ht="12.75">
      <c r="A175" s="55" t="s">
        <v>16</v>
      </c>
      <c r="B175" s="56"/>
      <c r="C175" s="57"/>
      <c r="D175" s="105">
        <v>460549.06</v>
      </c>
      <c r="E175" s="115"/>
      <c r="F175" s="16" t="s">
        <v>17</v>
      </c>
    </row>
    <row r="176" spans="1:6" ht="12.75">
      <c r="A176" s="9">
        <v>4</v>
      </c>
      <c r="B176" s="59" t="s">
        <v>18</v>
      </c>
      <c r="C176" s="60"/>
      <c r="D176" s="116">
        <v>40882.73</v>
      </c>
      <c r="E176" s="116"/>
      <c r="F176" s="10">
        <v>0.8859190093748861</v>
      </c>
    </row>
    <row r="177" spans="1:6" ht="12.75">
      <c r="A177" s="6"/>
      <c r="B177" s="63" t="s">
        <v>19</v>
      </c>
      <c r="C177" s="63"/>
      <c r="D177" s="104">
        <v>37881.83</v>
      </c>
      <c r="E177" s="104"/>
      <c r="F177" s="11">
        <v>0.8208902220303742</v>
      </c>
    </row>
    <row r="178" spans="1:6" ht="12.75">
      <c r="A178" s="6"/>
      <c r="B178" s="69" t="s">
        <v>22</v>
      </c>
      <c r="C178" s="69"/>
      <c r="D178" s="104">
        <v>3000.9</v>
      </c>
      <c r="E178" s="104"/>
      <c r="F178" s="11">
        <v>0.06502878734451187</v>
      </c>
    </row>
    <row r="179" spans="1:6" ht="12.75">
      <c r="A179" s="9">
        <v>5</v>
      </c>
      <c r="B179" s="60" t="s">
        <v>24</v>
      </c>
      <c r="C179" s="60"/>
      <c r="D179" s="116">
        <v>109403.75</v>
      </c>
      <c r="E179" s="116"/>
      <c r="F179" s="10">
        <v>2.370753171862488</v>
      </c>
    </row>
    <row r="180" spans="1:6" ht="12.75">
      <c r="A180" s="6"/>
      <c r="B180" s="70" t="s">
        <v>25</v>
      </c>
      <c r="C180" s="71"/>
      <c r="D180" s="104">
        <v>69096.2</v>
      </c>
      <c r="E180" s="104"/>
      <c r="F180" s="11">
        <v>1.4972981759185113</v>
      </c>
    </row>
    <row r="181" spans="1:6" ht="12.75">
      <c r="A181" s="6"/>
      <c r="B181" s="70" t="s">
        <v>26</v>
      </c>
      <c r="C181" s="71"/>
      <c r="D181" s="104">
        <v>40307.55</v>
      </c>
      <c r="E181" s="104"/>
      <c r="F181" s="11">
        <v>0.8734549959439766</v>
      </c>
    </row>
    <row r="182" spans="1:6" ht="12.75">
      <c r="A182" s="9">
        <v>6</v>
      </c>
      <c r="B182" s="72" t="s">
        <v>27</v>
      </c>
      <c r="C182" s="59"/>
      <c r="D182" s="116">
        <v>129254.57</v>
      </c>
      <c r="E182" s="116"/>
      <c r="F182" s="10">
        <v>2.8009157072332713</v>
      </c>
    </row>
    <row r="183" spans="1:6" ht="12.75">
      <c r="A183" s="6"/>
      <c r="B183" s="73" t="s">
        <v>28</v>
      </c>
      <c r="C183" s="74"/>
      <c r="D183" s="104">
        <v>44723.88</v>
      </c>
      <c r="E183" s="104"/>
      <c r="F183" s="11">
        <v>0.9691558138363382</v>
      </c>
    </row>
    <row r="184" spans="1:6" ht="12.75">
      <c r="A184" s="6"/>
      <c r="B184" s="70" t="s">
        <v>58</v>
      </c>
      <c r="C184" s="71"/>
      <c r="D184" s="104">
        <v>84530.69</v>
      </c>
      <c r="E184" s="104"/>
      <c r="F184" s="11">
        <v>1.8317598933969328</v>
      </c>
    </row>
    <row r="185" spans="1:6" ht="12.75">
      <c r="A185" s="9">
        <v>7</v>
      </c>
      <c r="B185" s="72" t="s">
        <v>30</v>
      </c>
      <c r="C185" s="59"/>
      <c r="D185" s="116">
        <v>129397.43</v>
      </c>
      <c r="E185" s="116"/>
      <c r="F185" s="10">
        <v>2.804011449363977</v>
      </c>
    </row>
    <row r="186" spans="1:6" ht="12.75">
      <c r="A186" s="64"/>
      <c r="B186" s="117" t="s">
        <v>53</v>
      </c>
      <c r="C186" s="118"/>
      <c r="D186" s="104">
        <v>76253.78</v>
      </c>
      <c r="E186" s="104"/>
      <c r="F186" s="11">
        <v>1.652401227576791</v>
      </c>
    </row>
    <row r="187" spans="1:6" ht="12.75">
      <c r="A187" s="65"/>
      <c r="B187" s="76" t="s">
        <v>32</v>
      </c>
      <c r="C187" s="76"/>
      <c r="D187" s="119">
        <v>24500</v>
      </c>
      <c r="E187" s="120"/>
      <c r="F187" s="11">
        <v>0.5309091572330104</v>
      </c>
    </row>
    <row r="188" spans="1:6" ht="12.75">
      <c r="A188" s="6"/>
      <c r="B188" s="70" t="s">
        <v>54</v>
      </c>
      <c r="C188" s="71"/>
      <c r="D188" s="104">
        <v>23400</v>
      </c>
      <c r="E188" s="104"/>
      <c r="F188" s="11">
        <v>0.5070724195613241</v>
      </c>
    </row>
    <row r="189" spans="1:6" ht="12.75">
      <c r="A189" s="6"/>
      <c r="B189" s="63" t="s">
        <v>55</v>
      </c>
      <c r="C189" s="63"/>
      <c r="D189" s="104">
        <v>5243.65</v>
      </c>
      <c r="E189" s="104"/>
      <c r="F189" s="11">
        <v>0.11362864499285201</v>
      </c>
    </row>
    <row r="190" spans="1:6" ht="12.75">
      <c r="A190" s="9">
        <v>8</v>
      </c>
      <c r="B190" s="77" t="s">
        <v>34</v>
      </c>
      <c r="C190" s="78"/>
      <c r="D190" s="116">
        <v>51610.58</v>
      </c>
      <c r="E190" s="116"/>
      <c r="F190" s="10">
        <v>1.1183889604941575</v>
      </c>
    </row>
    <row r="191" spans="1:6" ht="12.75">
      <c r="A191" s="64"/>
      <c r="B191" s="79" t="s">
        <v>35</v>
      </c>
      <c r="C191" s="80"/>
      <c r="D191" s="121">
        <v>32558</v>
      </c>
      <c r="E191" s="122"/>
      <c r="F191" s="11">
        <v>0.7055240955588714</v>
      </c>
    </row>
    <row r="192" spans="1:6" ht="12.75">
      <c r="A192" s="65"/>
      <c r="B192" s="68" t="s">
        <v>36</v>
      </c>
      <c r="C192" s="67"/>
      <c r="D192" s="121">
        <v>8950.89</v>
      </c>
      <c r="E192" s="122"/>
      <c r="F192" s="11">
        <v>0.19396365168919916</v>
      </c>
    </row>
    <row r="193" spans="1:6" ht="12.75">
      <c r="A193" s="6"/>
      <c r="B193" s="70" t="s">
        <v>37</v>
      </c>
      <c r="C193" s="71"/>
      <c r="D193" s="123">
        <v>10101.69</v>
      </c>
      <c r="E193" s="123"/>
      <c r="F193" s="11">
        <v>0.21890121324608688</v>
      </c>
    </row>
    <row r="194" spans="1:6" ht="12.75">
      <c r="A194" s="81">
        <v>9</v>
      </c>
      <c r="B194" s="112" t="s">
        <v>38</v>
      </c>
      <c r="C194" s="112"/>
      <c r="D194" s="85">
        <v>9.980000086679148</v>
      </c>
      <c r="E194" s="86"/>
      <c r="F194" s="100">
        <v>9.97998829832878</v>
      </c>
    </row>
    <row r="195" spans="1:6" ht="12.75">
      <c r="A195" s="82"/>
      <c r="B195" s="91" t="s">
        <v>39</v>
      </c>
      <c r="C195" s="91"/>
      <c r="D195" s="87"/>
      <c r="E195" s="88"/>
      <c r="F195" s="90"/>
    </row>
    <row r="196" spans="2:5" ht="12.75">
      <c r="B196" s="58"/>
      <c r="C196" s="58"/>
      <c r="D196" s="58"/>
      <c r="E196" s="58"/>
    </row>
    <row r="198" spans="2:6" ht="12.75">
      <c r="B198" s="93" t="s">
        <v>40</v>
      </c>
      <c r="C198" s="93"/>
      <c r="D198" s="93" t="s">
        <v>41</v>
      </c>
      <c r="E198" s="93"/>
      <c r="F198" s="93"/>
    </row>
    <row r="201" spans="1:6" ht="12.75">
      <c r="A201" s="41" t="s">
        <v>0</v>
      </c>
      <c r="B201" s="41"/>
      <c r="C201" s="41"/>
      <c r="D201" s="41"/>
      <c r="E201" s="41"/>
      <c r="F201" s="41"/>
    </row>
    <row r="202" spans="1:6" ht="12.75">
      <c r="A202" s="41" t="s">
        <v>1</v>
      </c>
      <c r="B202" s="41"/>
      <c r="C202" s="41"/>
      <c r="D202" s="41"/>
      <c r="E202" s="41"/>
      <c r="F202" s="41"/>
    </row>
    <row r="204" spans="1:4" ht="12.75">
      <c r="A204" s="42" t="s">
        <v>51</v>
      </c>
      <c r="B204" s="42"/>
      <c r="C204" s="42"/>
      <c r="D204" s="42"/>
    </row>
    <row r="205" spans="1:6" ht="12.75">
      <c r="A205" s="9">
        <v>1</v>
      </c>
      <c r="B205" s="124" t="s">
        <v>59</v>
      </c>
      <c r="C205" s="125"/>
      <c r="D205" s="125"/>
      <c r="E205" s="125"/>
      <c r="F205" s="126"/>
    </row>
    <row r="206" spans="2:6" ht="12.75">
      <c r="B206" s="20" t="s">
        <v>4</v>
      </c>
      <c r="C206" s="20"/>
      <c r="D206" s="61">
        <v>2</v>
      </c>
      <c r="E206" s="98"/>
      <c r="F206" s="62"/>
    </row>
    <row r="207" spans="2:6" ht="12.75">
      <c r="B207" s="20" t="s">
        <v>5</v>
      </c>
      <c r="C207" s="21"/>
      <c r="D207" s="61">
        <v>5</v>
      </c>
      <c r="E207" s="98"/>
      <c r="F207" s="62"/>
    </row>
    <row r="208" spans="2:6" ht="12.75">
      <c r="B208" s="20" t="s">
        <v>6</v>
      </c>
      <c r="C208" s="20"/>
      <c r="D208" s="61">
        <v>31</v>
      </c>
      <c r="E208" s="98"/>
      <c r="F208" s="62"/>
    </row>
    <row r="209" spans="2:6" ht="12.75">
      <c r="B209" s="20" t="s">
        <v>7</v>
      </c>
      <c r="C209" s="20"/>
      <c r="D209" s="61">
        <v>26</v>
      </c>
      <c r="E209" s="98"/>
      <c r="F209" s="62"/>
    </row>
    <row r="210" spans="1:6" ht="12.75">
      <c r="A210" s="13"/>
      <c r="B210" s="22" t="s">
        <v>8</v>
      </c>
      <c r="C210" s="22"/>
      <c r="D210" s="61">
        <v>1934.4</v>
      </c>
      <c r="E210" s="98"/>
      <c r="F210" s="62"/>
    </row>
    <row r="211" spans="1:6" ht="12.75">
      <c r="A211" s="13"/>
      <c r="B211" s="22" t="s">
        <v>9</v>
      </c>
      <c r="C211" s="22"/>
      <c r="D211" s="127" t="s">
        <v>10</v>
      </c>
      <c r="E211" s="128"/>
      <c r="F211" s="129"/>
    </row>
    <row r="212" spans="1:6" ht="12.75">
      <c r="A212" s="6"/>
      <c r="B212" s="61" t="s">
        <v>11</v>
      </c>
      <c r="C212" s="62"/>
      <c r="D212" s="99" t="s">
        <v>12</v>
      </c>
      <c r="E212" s="99"/>
      <c r="F212" s="7" t="s">
        <v>13</v>
      </c>
    </row>
    <row r="213" spans="1:6" ht="12.75">
      <c r="A213" s="8">
        <v>2</v>
      </c>
      <c r="B213" s="14" t="s">
        <v>14</v>
      </c>
      <c r="C213" s="15"/>
      <c r="D213" s="104">
        <v>281335.29</v>
      </c>
      <c r="E213" s="104"/>
      <c r="F213" s="6"/>
    </row>
    <row r="214" spans="1:6" ht="12.75">
      <c r="A214" s="8">
        <v>3</v>
      </c>
      <c r="B214" s="14" t="s">
        <v>15</v>
      </c>
      <c r="C214" s="15"/>
      <c r="D214" s="104">
        <v>277396.95</v>
      </c>
      <c r="E214" s="104"/>
      <c r="F214" s="7">
        <v>98.6</v>
      </c>
    </row>
    <row r="215" spans="1:6" ht="12.75">
      <c r="A215" s="55" t="s">
        <v>16</v>
      </c>
      <c r="B215" s="56"/>
      <c r="C215" s="57"/>
      <c r="D215" s="130">
        <f>D216+D220+D223+D226+D231</f>
        <v>281339.14</v>
      </c>
      <c r="E215" s="130"/>
      <c r="F215" s="16" t="s">
        <v>17</v>
      </c>
    </row>
    <row r="216" spans="1:6" ht="12.75">
      <c r="A216" s="9">
        <v>4</v>
      </c>
      <c r="B216" s="59" t="s">
        <v>18</v>
      </c>
      <c r="C216" s="60"/>
      <c r="D216" s="116">
        <f>D217+D218+D219</f>
        <v>21149.12</v>
      </c>
      <c r="E216" s="116"/>
      <c r="F216" s="10">
        <f>12.12/281339.1*D216</f>
        <v>0.9110974421969786</v>
      </c>
    </row>
    <row r="217" spans="1:6" ht="12.75">
      <c r="A217" s="6"/>
      <c r="B217" s="63" t="s">
        <v>48</v>
      </c>
      <c r="C217" s="63"/>
      <c r="D217" s="104">
        <v>17491.92</v>
      </c>
      <c r="E217" s="104"/>
      <c r="F217" s="11">
        <f aca="true" t="shared" si="3" ref="F217:F234">12.12/281339.1*D217</f>
        <v>0.7535464156955076</v>
      </c>
    </row>
    <row r="218" spans="1:6" ht="12.75">
      <c r="A218" s="6"/>
      <c r="B218" s="69" t="s">
        <v>22</v>
      </c>
      <c r="C218" s="69"/>
      <c r="D218" s="104">
        <v>1157.2</v>
      </c>
      <c r="E218" s="104"/>
      <c r="F218" s="11">
        <f t="shared" si="3"/>
        <v>0.04985181227920328</v>
      </c>
    </row>
    <row r="219" spans="1:6" ht="12.75">
      <c r="A219" s="6"/>
      <c r="B219" s="63" t="s">
        <v>23</v>
      </c>
      <c r="C219" s="63"/>
      <c r="D219" s="104">
        <v>2500</v>
      </c>
      <c r="E219" s="104"/>
      <c r="F219" s="11">
        <f t="shared" si="3"/>
        <v>0.10769921422226772</v>
      </c>
    </row>
    <row r="220" spans="1:6" ht="12.75">
      <c r="A220" s="9">
        <v>5</v>
      </c>
      <c r="B220" s="60" t="s">
        <v>24</v>
      </c>
      <c r="C220" s="60"/>
      <c r="D220" s="116">
        <f>D221+D222</f>
        <v>69411.02</v>
      </c>
      <c r="E220" s="116"/>
      <c r="F220" s="10">
        <f t="shared" si="3"/>
        <v>2.9902049249464437</v>
      </c>
    </row>
    <row r="221" spans="1:6" ht="12.75">
      <c r="A221" s="6"/>
      <c r="B221" s="70" t="s">
        <v>25</v>
      </c>
      <c r="C221" s="71"/>
      <c r="D221" s="104">
        <v>42915.5</v>
      </c>
      <c r="E221" s="104"/>
      <c r="F221" s="11">
        <f t="shared" si="3"/>
        <v>1.8487862511822921</v>
      </c>
    </row>
    <row r="222" spans="1:6" ht="12.75">
      <c r="A222" s="6"/>
      <c r="B222" s="70" t="s">
        <v>26</v>
      </c>
      <c r="C222" s="71"/>
      <c r="D222" s="104">
        <v>26495.52</v>
      </c>
      <c r="E222" s="104"/>
      <c r="F222" s="11">
        <f t="shared" si="3"/>
        <v>1.1414186737641516</v>
      </c>
    </row>
    <row r="223" spans="1:6" ht="12.75">
      <c r="A223" s="9">
        <v>6</v>
      </c>
      <c r="B223" s="72" t="s">
        <v>27</v>
      </c>
      <c r="C223" s="59"/>
      <c r="D223" s="116">
        <f>D224+D225</f>
        <v>60006.759999999995</v>
      </c>
      <c r="E223" s="116"/>
      <c r="F223" s="10">
        <f t="shared" si="3"/>
        <v>2.585072360009682</v>
      </c>
    </row>
    <row r="224" spans="1:6" ht="12.75">
      <c r="A224" s="6"/>
      <c r="B224" s="73" t="s">
        <v>28</v>
      </c>
      <c r="C224" s="74"/>
      <c r="D224" s="104">
        <v>19448.19</v>
      </c>
      <c r="E224" s="104"/>
      <c r="F224" s="11">
        <f t="shared" si="3"/>
        <v>0.8378219124181459</v>
      </c>
    </row>
    <row r="225" spans="1:6" ht="12.75">
      <c r="A225" s="6"/>
      <c r="B225" s="70" t="s">
        <v>60</v>
      </c>
      <c r="C225" s="71"/>
      <c r="D225" s="104">
        <v>40558.57</v>
      </c>
      <c r="E225" s="104"/>
      <c r="F225" s="11">
        <f t="shared" si="3"/>
        <v>1.7472504475915362</v>
      </c>
    </row>
    <row r="226" spans="1:6" ht="12.75">
      <c r="A226" s="9">
        <v>7</v>
      </c>
      <c r="B226" s="72" t="s">
        <v>30</v>
      </c>
      <c r="C226" s="59"/>
      <c r="D226" s="116">
        <f>D227+D228+D229+D230</f>
        <v>100742.85</v>
      </c>
      <c r="E226" s="116"/>
      <c r="F226" s="10">
        <f t="shared" si="3"/>
        <v>4.339970313404714</v>
      </c>
    </row>
    <row r="227" spans="1:6" ht="12.75">
      <c r="A227" s="64"/>
      <c r="B227" s="75" t="s">
        <v>53</v>
      </c>
      <c r="C227" s="75"/>
      <c r="D227" s="131"/>
      <c r="E227" s="113"/>
      <c r="F227" s="11"/>
    </row>
    <row r="228" spans="1:6" ht="12.75">
      <c r="A228" s="65"/>
      <c r="B228" s="76" t="s">
        <v>32</v>
      </c>
      <c r="C228" s="76"/>
      <c r="D228" s="119">
        <v>25385.22</v>
      </c>
      <c r="E228" s="132"/>
      <c r="F228" s="11">
        <f t="shared" si="3"/>
        <v>1.093587298743758</v>
      </c>
    </row>
    <row r="229" spans="1:6" ht="12.75">
      <c r="A229" s="6"/>
      <c r="B229" s="70" t="s">
        <v>46</v>
      </c>
      <c r="C229" s="71"/>
      <c r="D229" s="104">
        <v>12457.63</v>
      </c>
      <c r="E229" s="104"/>
      <c r="F229" s="11">
        <f t="shared" si="3"/>
        <v>0.5366707848286996</v>
      </c>
    </row>
    <row r="230" spans="1:6" ht="12.75">
      <c r="A230" s="6"/>
      <c r="B230" s="63" t="s">
        <v>61</v>
      </c>
      <c r="C230" s="63"/>
      <c r="D230" s="104">
        <v>62900</v>
      </c>
      <c r="E230" s="104"/>
      <c r="F230" s="11">
        <f t="shared" si="3"/>
        <v>2.709712229832256</v>
      </c>
    </row>
    <row r="231" spans="1:6" ht="12.75">
      <c r="A231" s="9">
        <v>8</v>
      </c>
      <c r="B231" s="77" t="s">
        <v>34</v>
      </c>
      <c r="C231" s="78"/>
      <c r="D231" s="116">
        <f>D233+D234+D232</f>
        <v>30029.39</v>
      </c>
      <c r="E231" s="116"/>
      <c r="F231" s="10">
        <f t="shared" si="3"/>
        <v>1.2936566826296096</v>
      </c>
    </row>
    <row r="232" spans="1:6" ht="12.75">
      <c r="A232" s="64"/>
      <c r="B232" s="79" t="s">
        <v>35</v>
      </c>
      <c r="C232" s="80"/>
      <c r="D232" s="121">
        <v>13992.71</v>
      </c>
      <c r="E232" s="122"/>
      <c r="F232" s="11">
        <f t="shared" si="3"/>
        <v>0.6028015487360271</v>
      </c>
    </row>
    <row r="233" spans="1:6" ht="12.75">
      <c r="A233" s="65"/>
      <c r="B233" s="68" t="s">
        <v>36</v>
      </c>
      <c r="C233" s="67"/>
      <c r="D233" s="121">
        <v>10833.24</v>
      </c>
      <c r="E233" s="122"/>
      <c r="F233" s="11">
        <f t="shared" si="3"/>
        <v>0.4666925741924958</v>
      </c>
    </row>
    <row r="234" spans="1:6" ht="12.75">
      <c r="A234" s="6"/>
      <c r="B234" s="70" t="s">
        <v>37</v>
      </c>
      <c r="C234" s="71"/>
      <c r="D234" s="123">
        <v>5203.44</v>
      </c>
      <c r="E234" s="123"/>
      <c r="F234" s="11">
        <f t="shared" si="3"/>
        <v>0.22416255970108667</v>
      </c>
    </row>
    <row r="235" spans="1:6" ht="12.75">
      <c r="A235" s="81">
        <v>9</v>
      </c>
      <c r="B235" s="112" t="s">
        <v>38</v>
      </c>
      <c r="C235" s="112"/>
      <c r="D235" s="85">
        <v>12.12</v>
      </c>
      <c r="E235" s="86"/>
      <c r="F235" s="89">
        <v>12.12</v>
      </c>
    </row>
    <row r="236" spans="1:6" ht="12.75">
      <c r="A236" s="82"/>
      <c r="B236" s="91" t="s">
        <v>39</v>
      </c>
      <c r="C236" s="91"/>
      <c r="D236" s="87"/>
      <c r="E236" s="88"/>
      <c r="F236" s="90"/>
    </row>
    <row r="237" spans="2:5" ht="12.75">
      <c r="B237" s="58"/>
      <c r="C237" s="58"/>
      <c r="D237" s="58"/>
      <c r="E237" s="58"/>
    </row>
    <row r="239" spans="2:6" ht="12.75">
      <c r="B239" s="93" t="s">
        <v>40</v>
      </c>
      <c r="C239" s="93"/>
      <c r="D239" s="93" t="s">
        <v>41</v>
      </c>
      <c r="E239" s="93"/>
      <c r="F239" s="93"/>
    </row>
    <row r="242" spans="1:6" ht="12.75">
      <c r="A242" s="41" t="s">
        <v>0</v>
      </c>
      <c r="B242" s="41"/>
      <c r="C242" s="41"/>
      <c r="D242" s="41"/>
      <c r="E242" s="41"/>
      <c r="F242" s="41"/>
    </row>
    <row r="243" spans="1:6" ht="12.75">
      <c r="A243" s="41" t="s">
        <v>1</v>
      </c>
      <c r="B243" s="41"/>
      <c r="C243" s="41"/>
      <c r="D243" s="41"/>
      <c r="E243" s="41"/>
      <c r="F243" s="41"/>
    </row>
    <row r="245" spans="1:4" ht="12.75">
      <c r="A245" s="42" t="s">
        <v>51</v>
      </c>
      <c r="B245" s="42"/>
      <c r="C245" s="42"/>
      <c r="D245" s="42"/>
    </row>
    <row r="246" spans="1:6" ht="12.75">
      <c r="A246" s="9">
        <v>1</v>
      </c>
      <c r="B246" s="124" t="s">
        <v>62</v>
      </c>
      <c r="C246" s="125"/>
      <c r="D246" s="125"/>
      <c r="E246" s="125"/>
      <c r="F246" s="126"/>
    </row>
    <row r="247" spans="2:6" ht="12.75">
      <c r="B247" s="3" t="s">
        <v>4</v>
      </c>
      <c r="C247" s="3"/>
      <c r="D247" s="46">
        <v>6</v>
      </c>
      <c r="E247" s="47"/>
      <c r="F247" s="48"/>
    </row>
    <row r="248" spans="2:6" ht="12.75">
      <c r="B248" s="3" t="s">
        <v>5</v>
      </c>
      <c r="C248" s="4"/>
      <c r="D248" s="46">
        <v>9</v>
      </c>
      <c r="E248" s="47"/>
      <c r="F248" s="48"/>
    </row>
    <row r="249" spans="2:6" ht="12.75">
      <c r="B249" s="3" t="s">
        <v>6</v>
      </c>
      <c r="C249" s="3"/>
      <c r="D249" s="46">
        <v>88</v>
      </c>
      <c r="E249" s="47"/>
      <c r="F249" s="48"/>
    </row>
    <row r="250" spans="2:6" ht="12.75">
      <c r="B250" s="3" t="s">
        <v>7</v>
      </c>
      <c r="C250" s="3"/>
      <c r="D250" s="46">
        <v>161</v>
      </c>
      <c r="E250" s="47"/>
      <c r="F250" s="48"/>
    </row>
    <row r="251" spans="1:6" ht="12.75">
      <c r="A251" s="13"/>
      <c r="B251" s="5" t="s">
        <v>8</v>
      </c>
      <c r="C251" s="5"/>
      <c r="D251" s="46">
        <v>8576.86</v>
      </c>
      <c r="E251" s="47"/>
      <c r="F251" s="48"/>
    </row>
    <row r="252" spans="1:6" ht="12.75">
      <c r="A252" s="13"/>
      <c r="B252" s="5" t="s">
        <v>9</v>
      </c>
      <c r="C252" s="5"/>
      <c r="D252" s="95" t="s">
        <v>10</v>
      </c>
      <c r="E252" s="96"/>
      <c r="F252" s="97"/>
    </row>
    <row r="253" spans="1:6" ht="12.75">
      <c r="A253" s="6"/>
      <c r="B253" s="49" t="s">
        <v>11</v>
      </c>
      <c r="C253" s="49"/>
      <c r="D253" s="99" t="s">
        <v>12</v>
      </c>
      <c r="E253" s="99"/>
      <c r="F253" s="7" t="s">
        <v>13</v>
      </c>
    </row>
    <row r="254" spans="1:6" ht="12.75">
      <c r="A254" s="8">
        <v>2</v>
      </c>
      <c r="B254" s="52" t="s">
        <v>14</v>
      </c>
      <c r="C254" s="52"/>
      <c r="D254" s="66">
        <v>1128040.26</v>
      </c>
      <c r="E254" s="66"/>
      <c r="F254" s="6"/>
    </row>
    <row r="255" spans="1:6" ht="12.75">
      <c r="A255" s="8">
        <v>3</v>
      </c>
      <c r="B255" s="52" t="s">
        <v>15</v>
      </c>
      <c r="C255" s="52"/>
      <c r="D255" s="104">
        <v>1105479.4</v>
      </c>
      <c r="E255" s="104"/>
      <c r="F255" s="7">
        <v>98</v>
      </c>
    </row>
    <row r="256" spans="1:6" ht="12.75">
      <c r="A256" s="55" t="s">
        <v>16</v>
      </c>
      <c r="B256" s="56"/>
      <c r="C256" s="57"/>
      <c r="D256" s="61">
        <f>D257+D263+D266+D269+D273</f>
        <v>1128028.63</v>
      </c>
      <c r="E256" s="62"/>
      <c r="F256" s="16" t="s">
        <v>17</v>
      </c>
    </row>
    <row r="257" spans="1:6" ht="12.75">
      <c r="A257" s="9">
        <v>4</v>
      </c>
      <c r="B257" s="59" t="s">
        <v>18</v>
      </c>
      <c r="C257" s="60"/>
      <c r="D257" s="49">
        <f>D258+D259+D260+D261+D262</f>
        <v>238022.71000000002</v>
      </c>
      <c r="E257" s="49"/>
      <c r="F257" s="17">
        <f>10.96/1128028.631*D257</f>
        <v>2.312644227201358</v>
      </c>
    </row>
    <row r="258" spans="1:6" ht="12.75">
      <c r="A258" s="6"/>
      <c r="B258" s="63" t="s">
        <v>19</v>
      </c>
      <c r="C258" s="63"/>
      <c r="D258" s="66">
        <v>81111.11</v>
      </c>
      <c r="E258" s="66"/>
      <c r="F258" s="18">
        <f aca="true" t="shared" si="4" ref="F258:F276">10.96/1128028.631*D258</f>
        <v>0.788080852887501</v>
      </c>
    </row>
    <row r="259" spans="1:6" ht="12.75">
      <c r="A259" s="64"/>
      <c r="B259" s="75" t="s">
        <v>20</v>
      </c>
      <c r="C259" s="75"/>
      <c r="D259" s="66">
        <v>134989.15</v>
      </c>
      <c r="E259" s="66"/>
      <c r="F259" s="18">
        <f t="shared" si="4"/>
        <v>1.3115634154502236</v>
      </c>
    </row>
    <row r="260" spans="1:6" ht="12.75">
      <c r="A260" s="65"/>
      <c r="B260" s="67" t="s">
        <v>21</v>
      </c>
      <c r="C260" s="68"/>
      <c r="D260" s="66">
        <v>15302.88</v>
      </c>
      <c r="E260" s="66"/>
      <c r="F260" s="18">
        <f t="shared" si="4"/>
        <v>0.14868378354130624</v>
      </c>
    </row>
    <row r="261" spans="1:6" ht="12.75">
      <c r="A261" s="6"/>
      <c r="B261" s="69" t="s">
        <v>22</v>
      </c>
      <c r="C261" s="69"/>
      <c r="D261" s="66">
        <v>4119.57</v>
      </c>
      <c r="E261" s="66"/>
      <c r="F261" s="18">
        <f t="shared" si="4"/>
        <v>0.04002601171565476</v>
      </c>
    </row>
    <row r="262" spans="1:6" ht="12.75">
      <c r="A262" s="6"/>
      <c r="B262" s="63" t="s">
        <v>23</v>
      </c>
      <c r="C262" s="63"/>
      <c r="D262" s="66">
        <v>2500</v>
      </c>
      <c r="E262" s="66"/>
      <c r="F262" s="18">
        <f t="shared" si="4"/>
        <v>0.02429016360667179</v>
      </c>
    </row>
    <row r="263" spans="1:6" ht="12.75">
      <c r="A263" s="9">
        <v>5</v>
      </c>
      <c r="B263" s="60" t="s">
        <v>24</v>
      </c>
      <c r="C263" s="60"/>
      <c r="D263" s="49">
        <f>D264+D265</f>
        <v>252888</v>
      </c>
      <c r="E263" s="49"/>
      <c r="F263" s="17">
        <f t="shared" si="4"/>
        <v>2.4570763576656063</v>
      </c>
    </row>
    <row r="264" spans="1:6" ht="12.75">
      <c r="A264" s="6"/>
      <c r="B264" s="70" t="s">
        <v>25</v>
      </c>
      <c r="C264" s="71"/>
      <c r="D264" s="66">
        <v>172056.97</v>
      </c>
      <c r="E264" s="66"/>
      <c r="F264" s="18">
        <f t="shared" si="4"/>
        <v>1.671716780387288</v>
      </c>
    </row>
    <row r="265" spans="1:6" ht="12.75">
      <c r="A265" s="6"/>
      <c r="B265" s="70" t="s">
        <v>26</v>
      </c>
      <c r="C265" s="71"/>
      <c r="D265" s="66">
        <v>80831.03</v>
      </c>
      <c r="E265" s="66"/>
      <c r="F265" s="18">
        <f t="shared" si="4"/>
        <v>0.7853595772783183</v>
      </c>
    </row>
    <row r="266" spans="1:6" ht="12.75">
      <c r="A266" s="9">
        <v>6</v>
      </c>
      <c r="B266" s="72" t="s">
        <v>27</v>
      </c>
      <c r="C266" s="59"/>
      <c r="D266" s="49">
        <f>D267+D268</f>
        <v>252335.81</v>
      </c>
      <c r="E266" s="49"/>
      <c r="F266" s="17">
        <f t="shared" si="4"/>
        <v>2.451711243488819</v>
      </c>
    </row>
    <row r="267" spans="1:6" ht="12.75">
      <c r="A267" s="6"/>
      <c r="B267" s="73" t="s">
        <v>28</v>
      </c>
      <c r="C267" s="74"/>
      <c r="D267" s="66">
        <v>133553.97</v>
      </c>
      <c r="E267" s="66"/>
      <c r="F267" s="18">
        <f t="shared" si="4"/>
        <v>1.2976191126482144</v>
      </c>
    </row>
    <row r="268" spans="1:6" ht="12.75">
      <c r="A268" s="6"/>
      <c r="B268" s="70" t="s">
        <v>58</v>
      </c>
      <c r="C268" s="71"/>
      <c r="D268" s="66">
        <v>118781.84</v>
      </c>
      <c r="E268" s="66"/>
      <c r="F268" s="18">
        <f t="shared" si="4"/>
        <v>1.1540921308406047</v>
      </c>
    </row>
    <row r="269" spans="1:6" ht="12.75">
      <c r="A269" s="9">
        <v>7</v>
      </c>
      <c r="B269" s="72" t="s">
        <v>30</v>
      </c>
      <c r="C269" s="59"/>
      <c r="D269" s="49">
        <f>D270+D271+D272</f>
        <v>247815.11</v>
      </c>
      <c r="E269" s="49"/>
      <c r="F269" s="17">
        <f t="shared" si="4"/>
        <v>2.4077878264421466</v>
      </c>
    </row>
    <row r="270" spans="1:6" ht="12.75">
      <c r="A270" s="64"/>
      <c r="B270" s="75" t="s">
        <v>45</v>
      </c>
      <c r="C270" s="75"/>
      <c r="D270" s="66">
        <v>156988.37</v>
      </c>
      <c r="E270" s="66"/>
      <c r="F270" s="18">
        <f t="shared" si="4"/>
        <v>1.5253092766578902</v>
      </c>
    </row>
    <row r="271" spans="1:6" ht="12.75">
      <c r="A271" s="65"/>
      <c r="B271" s="76" t="s">
        <v>32</v>
      </c>
      <c r="C271" s="76"/>
      <c r="D271" s="66">
        <v>77800</v>
      </c>
      <c r="E271" s="66"/>
      <c r="F271" s="18">
        <f t="shared" si="4"/>
        <v>0.7559098914396262</v>
      </c>
    </row>
    <row r="272" spans="1:6" ht="12.75">
      <c r="A272" s="6"/>
      <c r="B272" s="63" t="s">
        <v>33</v>
      </c>
      <c r="C272" s="63"/>
      <c r="D272" s="66">
        <v>13026.74</v>
      </c>
      <c r="E272" s="66"/>
      <c r="F272" s="18">
        <f t="shared" si="4"/>
        <v>0.12656865834463027</v>
      </c>
    </row>
    <row r="273" spans="1:6" ht="12.75">
      <c r="A273" s="9">
        <v>8</v>
      </c>
      <c r="B273" s="77" t="s">
        <v>34</v>
      </c>
      <c r="C273" s="78"/>
      <c r="D273" s="49">
        <f>D275+D276+D274</f>
        <v>136967</v>
      </c>
      <c r="E273" s="49"/>
      <c r="F273" s="17">
        <f t="shared" si="4"/>
        <v>1.3307803354860062</v>
      </c>
    </row>
    <row r="274" spans="1:6" ht="12.75">
      <c r="A274" s="64"/>
      <c r="B274" s="79" t="s">
        <v>35</v>
      </c>
      <c r="C274" s="80"/>
      <c r="D274" s="53">
        <v>77560</v>
      </c>
      <c r="E274" s="54"/>
      <c r="F274" s="18">
        <f t="shared" si="4"/>
        <v>0.7535780357333857</v>
      </c>
    </row>
    <row r="275" spans="1:6" ht="12.75">
      <c r="A275" s="65"/>
      <c r="B275" s="68" t="s">
        <v>36</v>
      </c>
      <c r="C275" s="67"/>
      <c r="D275" s="53">
        <v>33987</v>
      </c>
      <c r="E275" s="54"/>
      <c r="F275" s="18">
        <f t="shared" si="4"/>
        <v>0.33021991619998164</v>
      </c>
    </row>
    <row r="276" spans="1:6" ht="12.75">
      <c r="A276" s="6"/>
      <c r="B276" s="70" t="s">
        <v>37</v>
      </c>
      <c r="C276" s="71"/>
      <c r="D276" s="64">
        <v>25420</v>
      </c>
      <c r="E276" s="64"/>
      <c r="F276" s="18">
        <f t="shared" si="4"/>
        <v>0.24698238355263877</v>
      </c>
    </row>
    <row r="277" spans="1:6" ht="12.75">
      <c r="A277" s="81">
        <v>9</v>
      </c>
      <c r="B277" s="133" t="s">
        <v>38</v>
      </c>
      <c r="C277" s="133"/>
      <c r="D277" s="85">
        <v>10.96</v>
      </c>
      <c r="E277" s="86"/>
      <c r="F277" s="89">
        <v>10.96</v>
      </c>
    </row>
    <row r="278" spans="1:6" ht="12.75">
      <c r="A278" s="82"/>
      <c r="B278" s="134" t="s">
        <v>39</v>
      </c>
      <c r="C278" s="134"/>
      <c r="D278" s="87"/>
      <c r="E278" s="88"/>
      <c r="F278" s="90"/>
    </row>
    <row r="279" spans="2:5" ht="12.75">
      <c r="B279" s="58"/>
      <c r="C279" s="58"/>
      <c r="D279" s="58"/>
      <c r="E279" s="58"/>
    </row>
    <row r="280" spans="2:6" ht="12.75">
      <c r="B280" s="93" t="s">
        <v>40</v>
      </c>
      <c r="C280" s="93"/>
      <c r="D280" s="93" t="s">
        <v>41</v>
      </c>
      <c r="E280" s="93"/>
      <c r="F280" s="93"/>
    </row>
    <row r="283" spans="1:6" ht="12.75">
      <c r="A283" s="41" t="s">
        <v>0</v>
      </c>
      <c r="B283" s="41"/>
      <c r="C283" s="41"/>
      <c r="D283" s="41"/>
      <c r="E283" s="41"/>
      <c r="F283" s="41"/>
    </row>
    <row r="284" spans="1:6" ht="12.75">
      <c r="A284" s="41" t="s">
        <v>1</v>
      </c>
      <c r="B284" s="41"/>
      <c r="C284" s="41"/>
      <c r="D284" s="41"/>
      <c r="E284" s="41"/>
      <c r="F284" s="41"/>
    </row>
    <row r="286" spans="1:4" ht="12.75">
      <c r="A286" s="94" t="s">
        <v>51</v>
      </c>
      <c r="B286" s="94"/>
      <c r="C286" s="94"/>
      <c r="D286" s="94"/>
    </row>
    <row r="287" spans="1:6" ht="12.75">
      <c r="A287" s="9">
        <v>1</v>
      </c>
      <c r="B287" s="124" t="s">
        <v>63</v>
      </c>
      <c r="C287" s="125"/>
      <c r="D287" s="125"/>
      <c r="E287" s="125"/>
      <c r="F287" s="126"/>
    </row>
    <row r="288" spans="2:6" ht="12.75">
      <c r="B288" s="3" t="s">
        <v>4</v>
      </c>
      <c r="C288" s="3"/>
      <c r="D288" s="46">
        <v>3</v>
      </c>
      <c r="E288" s="47"/>
      <c r="F288" s="48"/>
    </row>
    <row r="289" spans="2:6" ht="12.75">
      <c r="B289" s="3" t="s">
        <v>5</v>
      </c>
      <c r="C289" s="4"/>
      <c r="D289" s="46">
        <v>10</v>
      </c>
      <c r="E289" s="47"/>
      <c r="F289" s="48"/>
    </row>
    <row r="290" spans="2:6" ht="12.75">
      <c r="B290" s="3" t="s">
        <v>6</v>
      </c>
      <c r="C290" s="3"/>
      <c r="D290" s="46">
        <v>99</v>
      </c>
      <c r="E290" s="47"/>
      <c r="F290" s="48"/>
    </row>
    <row r="291" spans="2:6" ht="12.75">
      <c r="B291" s="3" t="s">
        <v>7</v>
      </c>
      <c r="C291" s="3"/>
      <c r="D291" s="46">
        <v>174</v>
      </c>
      <c r="E291" s="47"/>
      <c r="F291" s="48"/>
    </row>
    <row r="292" spans="1:6" ht="12.75">
      <c r="A292" s="13"/>
      <c r="B292" s="5" t="s">
        <v>8</v>
      </c>
      <c r="C292" s="5"/>
      <c r="D292" s="46">
        <v>8777.4</v>
      </c>
      <c r="E292" s="47"/>
      <c r="F292" s="48"/>
    </row>
    <row r="293" spans="1:6" ht="12.75">
      <c r="A293" s="13"/>
      <c r="B293" s="5" t="s">
        <v>9</v>
      </c>
      <c r="C293" s="5"/>
      <c r="D293" s="95" t="s">
        <v>10</v>
      </c>
      <c r="E293" s="96"/>
      <c r="F293" s="97"/>
    </row>
    <row r="294" spans="1:6" ht="12.75">
      <c r="A294" s="6"/>
      <c r="B294" s="103" t="s">
        <v>11</v>
      </c>
      <c r="C294" s="103"/>
      <c r="D294" s="99" t="s">
        <v>12</v>
      </c>
      <c r="E294" s="99"/>
      <c r="F294" s="7" t="s">
        <v>13</v>
      </c>
    </row>
    <row r="295" spans="1:6" ht="12.75">
      <c r="A295" s="8">
        <v>2</v>
      </c>
      <c r="B295" s="52" t="s">
        <v>14</v>
      </c>
      <c r="C295" s="52"/>
      <c r="D295" s="104">
        <v>1154020.4</v>
      </c>
      <c r="E295" s="104"/>
      <c r="F295" s="6"/>
    </row>
    <row r="296" spans="1:6" ht="12.75">
      <c r="A296" s="8">
        <v>3</v>
      </c>
      <c r="B296" s="52" t="s">
        <v>15</v>
      </c>
      <c r="C296" s="52"/>
      <c r="D296" s="104">
        <v>1142479.8</v>
      </c>
      <c r="E296" s="104"/>
      <c r="F296" s="7">
        <v>99</v>
      </c>
    </row>
    <row r="297" spans="1:6" ht="12.75">
      <c r="A297" s="55" t="s">
        <v>16</v>
      </c>
      <c r="B297" s="56"/>
      <c r="C297" s="57"/>
      <c r="D297" s="61">
        <v>1154403.65</v>
      </c>
      <c r="E297" s="62"/>
      <c r="F297" s="16" t="s">
        <v>17</v>
      </c>
    </row>
    <row r="298" spans="1:6" ht="12.75">
      <c r="A298" s="9">
        <v>4</v>
      </c>
      <c r="B298" s="59" t="s">
        <v>18</v>
      </c>
      <c r="C298" s="60"/>
      <c r="D298" s="49">
        <v>429804.77</v>
      </c>
      <c r="E298" s="49"/>
      <c r="F298" s="17">
        <v>4.080412955444196</v>
      </c>
    </row>
    <row r="299" spans="1:6" ht="12.75">
      <c r="A299" s="6"/>
      <c r="B299" s="63" t="s">
        <v>19</v>
      </c>
      <c r="C299" s="63"/>
      <c r="D299" s="66">
        <v>73406.46</v>
      </c>
      <c r="E299" s="66"/>
      <c r="F299" s="18">
        <v>0.6968947096545627</v>
      </c>
    </row>
    <row r="300" spans="1:6" ht="12.75">
      <c r="A300" s="64"/>
      <c r="B300" s="75" t="s">
        <v>20</v>
      </c>
      <c r="C300" s="75"/>
      <c r="D300" s="66">
        <v>334989.15</v>
      </c>
      <c r="E300" s="66"/>
      <c r="F300" s="18">
        <v>3.1802673283343013</v>
      </c>
    </row>
    <row r="301" spans="1:6" ht="12.75">
      <c r="A301" s="65"/>
      <c r="B301" s="67" t="s">
        <v>21</v>
      </c>
      <c r="C301" s="68"/>
      <c r="D301" s="106">
        <v>15302.88</v>
      </c>
      <c r="E301" s="107"/>
      <c r="F301" s="18">
        <v>0.1452800763649223</v>
      </c>
    </row>
    <row r="302" spans="1:6" ht="12.75">
      <c r="A302" s="6"/>
      <c r="B302" s="69" t="s">
        <v>22</v>
      </c>
      <c r="C302" s="69"/>
      <c r="D302" s="66">
        <v>6106.28</v>
      </c>
      <c r="E302" s="66"/>
      <c r="F302" s="18">
        <v>0.057970841090408974</v>
      </c>
    </row>
    <row r="303" spans="1:6" ht="12.75">
      <c r="A303" s="9">
        <v>5</v>
      </c>
      <c r="B303" s="60" t="s">
        <v>24</v>
      </c>
      <c r="C303" s="60"/>
      <c r="D303" s="49">
        <v>213761.18</v>
      </c>
      <c r="E303" s="49"/>
      <c r="F303" s="17">
        <v>2.0293722851029283</v>
      </c>
    </row>
    <row r="304" spans="1:6" ht="12.75">
      <c r="A304" s="6"/>
      <c r="B304" s="70" t="s">
        <v>25</v>
      </c>
      <c r="C304" s="71"/>
      <c r="D304" s="66">
        <v>159434.46</v>
      </c>
      <c r="E304" s="66"/>
      <c r="F304" s="18">
        <v>1.5136138115178417</v>
      </c>
    </row>
    <row r="305" spans="1:6" ht="12.75">
      <c r="A305" s="6"/>
      <c r="B305" s="70" t="s">
        <v>26</v>
      </c>
      <c r="C305" s="71"/>
      <c r="D305" s="66">
        <v>54326.72</v>
      </c>
      <c r="E305" s="66"/>
      <c r="F305" s="18">
        <v>0.5157584735850866</v>
      </c>
    </row>
    <row r="306" spans="1:6" ht="12.75">
      <c r="A306" s="9">
        <v>6</v>
      </c>
      <c r="B306" s="72" t="s">
        <v>27</v>
      </c>
      <c r="C306" s="59"/>
      <c r="D306" s="49">
        <v>193746.24</v>
      </c>
      <c r="E306" s="49"/>
      <c r="F306" s="17">
        <v>1.839357594297058</v>
      </c>
    </row>
    <row r="307" spans="1:6" ht="12.75">
      <c r="A307" s="6"/>
      <c r="B307" s="73" t="s">
        <v>28</v>
      </c>
      <c r="C307" s="74"/>
      <c r="D307" s="66">
        <v>29710.49</v>
      </c>
      <c r="E307" s="66"/>
      <c r="F307" s="18">
        <v>0.28206077915002015</v>
      </c>
    </row>
    <row r="308" spans="1:6" ht="12.75">
      <c r="A308" s="6"/>
      <c r="B308" s="70" t="s">
        <v>58</v>
      </c>
      <c r="C308" s="71"/>
      <c r="D308" s="66">
        <v>164035.75</v>
      </c>
      <c r="E308" s="66"/>
      <c r="F308" s="18">
        <v>1.5572968151470379</v>
      </c>
    </row>
    <row r="309" spans="1:6" ht="12.75">
      <c r="A309" s="9">
        <v>7</v>
      </c>
      <c r="B309" s="72" t="s">
        <v>30</v>
      </c>
      <c r="C309" s="59"/>
      <c r="D309" s="49">
        <v>181389.63</v>
      </c>
      <c r="E309" s="49"/>
      <c r="F309" s="17">
        <v>1.722048352872466</v>
      </c>
    </row>
    <row r="310" spans="1:6" ht="12.75">
      <c r="A310" s="64"/>
      <c r="B310" s="75" t="s">
        <v>45</v>
      </c>
      <c r="C310" s="75"/>
      <c r="D310" s="66">
        <v>119723.74</v>
      </c>
      <c r="E310" s="66"/>
      <c r="F310" s="18">
        <v>1.1366144209386797</v>
      </c>
    </row>
    <row r="311" spans="1:6" ht="12.75">
      <c r="A311" s="65"/>
      <c r="B311" s="76" t="s">
        <v>32</v>
      </c>
      <c r="C311" s="76"/>
      <c r="D311" s="106">
        <v>48000</v>
      </c>
      <c r="E311" s="107"/>
      <c r="F311" s="18">
        <v>0.4556948538782419</v>
      </c>
    </row>
    <row r="312" spans="1:6" ht="12.75">
      <c r="A312" s="6"/>
      <c r="B312" s="63" t="s">
        <v>33</v>
      </c>
      <c r="C312" s="63"/>
      <c r="D312" s="66">
        <v>13665.89</v>
      </c>
      <c r="E312" s="66"/>
      <c r="F312" s="18">
        <v>0.1297390780555443</v>
      </c>
    </row>
    <row r="313" spans="1:6" ht="12.75">
      <c r="A313" s="9">
        <v>8</v>
      </c>
      <c r="B313" s="77" t="s">
        <v>34</v>
      </c>
      <c r="C313" s="78"/>
      <c r="D313" s="49">
        <v>135701.83</v>
      </c>
      <c r="E313" s="49"/>
      <c r="F313" s="17">
        <v>1.2883046998512504</v>
      </c>
    </row>
    <row r="314" spans="1:6" ht="12.75">
      <c r="A314" s="64"/>
      <c r="B314" s="79" t="s">
        <v>35</v>
      </c>
      <c r="C314" s="80"/>
      <c r="D314" s="53">
        <v>83010.87</v>
      </c>
      <c r="E314" s="54"/>
      <c r="F314" s="18">
        <v>0.788075547394911</v>
      </c>
    </row>
    <row r="315" spans="1:6" ht="12.75">
      <c r="A315" s="65"/>
      <c r="B315" s="68" t="s">
        <v>36</v>
      </c>
      <c r="C315" s="67"/>
      <c r="D315" s="53">
        <v>30584.32</v>
      </c>
      <c r="E315" s="54"/>
      <c r="F315" s="18">
        <v>0.2903566090284456</v>
      </c>
    </row>
    <row r="316" spans="1:6" ht="12.75">
      <c r="A316" s="6"/>
      <c r="B316" s="70" t="s">
        <v>37</v>
      </c>
      <c r="C316" s="71"/>
      <c r="D316" s="64">
        <v>22106.64</v>
      </c>
      <c r="E316" s="64"/>
      <c r="F316" s="18">
        <v>0.2098725434278937</v>
      </c>
    </row>
    <row r="317" spans="1:6" ht="12.75">
      <c r="A317" s="81">
        <v>9</v>
      </c>
      <c r="B317" s="112" t="s">
        <v>38</v>
      </c>
      <c r="C317" s="112"/>
      <c r="D317" s="85">
        <v>10.96</v>
      </c>
      <c r="E317" s="86"/>
      <c r="F317" s="89">
        <v>10.96</v>
      </c>
    </row>
    <row r="318" spans="1:6" ht="12.75">
      <c r="A318" s="82"/>
      <c r="B318" s="91" t="s">
        <v>39</v>
      </c>
      <c r="C318" s="91"/>
      <c r="D318" s="87"/>
      <c r="E318" s="88"/>
      <c r="F318" s="90"/>
    </row>
    <row r="319" spans="2:5" ht="12.75">
      <c r="B319" s="58"/>
      <c r="C319" s="58"/>
      <c r="D319" s="58"/>
      <c r="E319" s="58"/>
    </row>
    <row r="321" spans="2:6" ht="12.75">
      <c r="B321" s="93" t="s">
        <v>40</v>
      </c>
      <c r="C321" s="93"/>
      <c r="D321" s="93" t="s">
        <v>41</v>
      </c>
      <c r="E321" s="93"/>
      <c r="F321" s="93"/>
    </row>
    <row r="324" spans="1:6" ht="15">
      <c r="A324" s="23"/>
      <c r="B324" s="23"/>
      <c r="C324" s="23"/>
      <c r="D324" s="23"/>
      <c r="E324" s="23"/>
      <c r="F324" s="23"/>
    </row>
    <row r="325" spans="1:6" ht="14.25">
      <c r="A325" s="102" t="s">
        <v>0</v>
      </c>
      <c r="B325" s="102"/>
      <c r="C325" s="102"/>
      <c r="D325" s="102"/>
      <c r="E325" s="102"/>
      <c r="F325" s="102"/>
    </row>
    <row r="326" spans="1:6" ht="12.75">
      <c r="A326" s="41" t="s">
        <v>1</v>
      </c>
      <c r="B326" s="41"/>
      <c r="C326" s="41"/>
      <c r="D326" s="41"/>
      <c r="E326" s="41"/>
      <c r="F326" s="41"/>
    </row>
    <row r="327" spans="1:6" ht="14.25">
      <c r="A327" s="24"/>
      <c r="B327" s="24"/>
      <c r="C327" s="24"/>
      <c r="D327" s="24"/>
      <c r="E327" s="24"/>
      <c r="F327" s="24"/>
    </row>
    <row r="328" spans="1:6" ht="14.25">
      <c r="A328" s="94" t="s">
        <v>51</v>
      </c>
      <c r="B328" s="94"/>
      <c r="C328" s="94"/>
      <c r="D328" s="94"/>
      <c r="E328" s="25"/>
      <c r="F328" s="25"/>
    </row>
    <row r="329" spans="1:6" ht="15">
      <c r="A329" s="26">
        <v>1</v>
      </c>
      <c r="B329" s="135" t="s">
        <v>64</v>
      </c>
      <c r="C329" s="136"/>
      <c r="D329" s="136"/>
      <c r="E329" s="136"/>
      <c r="F329" s="137"/>
    </row>
    <row r="330" spans="1:6" ht="14.25">
      <c r="A330" s="25"/>
      <c r="B330" s="27" t="s">
        <v>4</v>
      </c>
      <c r="C330" s="27"/>
      <c r="D330" s="138">
        <v>1</v>
      </c>
      <c r="E330" s="139"/>
      <c r="F330" s="140"/>
    </row>
    <row r="331" spans="1:6" ht="14.25">
      <c r="A331" s="25"/>
      <c r="B331" s="27" t="s">
        <v>5</v>
      </c>
      <c r="C331" s="28"/>
      <c r="D331" s="138">
        <v>17</v>
      </c>
      <c r="E331" s="139"/>
      <c r="F331" s="140"/>
    </row>
    <row r="332" spans="1:6" ht="14.25">
      <c r="A332" s="25"/>
      <c r="B332" s="27" t="s">
        <v>6</v>
      </c>
      <c r="C332" s="27"/>
      <c r="D332" s="138">
        <v>110</v>
      </c>
      <c r="E332" s="139"/>
      <c r="F332" s="140"/>
    </row>
    <row r="333" spans="1:6" ht="14.25">
      <c r="A333" s="25"/>
      <c r="B333" s="27" t="s">
        <v>7</v>
      </c>
      <c r="C333" s="27"/>
      <c r="D333" s="138">
        <v>112</v>
      </c>
      <c r="E333" s="139"/>
      <c r="F333" s="140"/>
    </row>
    <row r="334" spans="1:6" ht="14.25">
      <c r="A334" s="29"/>
      <c r="B334" s="30" t="s">
        <v>8</v>
      </c>
      <c r="C334" s="30"/>
      <c r="D334" s="138">
        <v>8039.4</v>
      </c>
      <c r="E334" s="139"/>
      <c r="F334" s="140"/>
    </row>
    <row r="335" spans="1:6" ht="14.25">
      <c r="A335" s="29"/>
      <c r="B335" s="31" t="s">
        <v>9</v>
      </c>
      <c r="C335" s="31"/>
      <c r="D335" s="95" t="s">
        <v>10</v>
      </c>
      <c r="E335" s="96"/>
      <c r="F335" s="97"/>
    </row>
    <row r="336" spans="1:6" ht="12.75">
      <c r="A336" s="32"/>
      <c r="B336" s="141" t="s">
        <v>11</v>
      </c>
      <c r="C336" s="141"/>
      <c r="D336" s="142" t="s">
        <v>12</v>
      </c>
      <c r="E336" s="142"/>
      <c r="F336" s="7" t="s">
        <v>13</v>
      </c>
    </row>
    <row r="337" spans="1:6" ht="12.75">
      <c r="A337" s="33">
        <v>2</v>
      </c>
      <c r="B337" s="143" t="s">
        <v>14</v>
      </c>
      <c r="C337" s="143"/>
      <c r="D337" s="144">
        <v>737176.3</v>
      </c>
      <c r="E337" s="144"/>
      <c r="F337" s="32"/>
    </row>
    <row r="338" spans="1:6" ht="12.75">
      <c r="A338" s="33">
        <v>3</v>
      </c>
      <c r="B338" s="143" t="s">
        <v>15</v>
      </c>
      <c r="C338" s="143"/>
      <c r="D338" s="145">
        <v>711375.13</v>
      </c>
      <c r="E338" s="145"/>
      <c r="F338" s="35">
        <v>96.5</v>
      </c>
    </row>
    <row r="339" spans="1:6" ht="12.75">
      <c r="A339" s="55" t="s">
        <v>16</v>
      </c>
      <c r="B339" s="56"/>
      <c r="C339" s="57"/>
      <c r="D339" s="146">
        <f>D340+D344+D347+D350+D353</f>
        <v>737176.3</v>
      </c>
      <c r="E339" s="147"/>
      <c r="F339" s="16" t="s">
        <v>65</v>
      </c>
    </row>
    <row r="340" spans="1:6" ht="12.75">
      <c r="A340" s="33">
        <v>4</v>
      </c>
      <c r="B340" s="148" t="s">
        <v>18</v>
      </c>
      <c r="C340" s="143"/>
      <c r="D340" s="149">
        <f>D341+D342+D343</f>
        <v>85467.97</v>
      </c>
      <c r="E340" s="149"/>
      <c r="F340" s="36">
        <f>13.1/737176.3*D340</f>
        <v>1.518809553427043</v>
      </c>
    </row>
    <row r="341" spans="1:6" ht="12.75">
      <c r="A341" s="32"/>
      <c r="B341" s="150" t="s">
        <v>19</v>
      </c>
      <c r="C341" s="150"/>
      <c r="D341" s="145">
        <v>32389.89</v>
      </c>
      <c r="E341" s="145"/>
      <c r="F341" s="34">
        <f aca="true" t="shared" si="5" ref="F341:F356">13.1/737176.3*D341</f>
        <v>0.5755849163897427</v>
      </c>
    </row>
    <row r="342" spans="1:6" ht="12.75">
      <c r="A342" s="37"/>
      <c r="B342" s="151" t="s">
        <v>20</v>
      </c>
      <c r="C342" s="151"/>
      <c r="D342" s="145">
        <v>51252.05</v>
      </c>
      <c r="E342" s="145"/>
      <c r="F342" s="34">
        <f t="shared" si="5"/>
        <v>0.9107751497165603</v>
      </c>
    </row>
    <row r="343" spans="1:6" ht="12.75">
      <c r="A343" s="32"/>
      <c r="B343" s="150" t="s">
        <v>22</v>
      </c>
      <c r="C343" s="150"/>
      <c r="D343" s="145">
        <v>1826.03</v>
      </c>
      <c r="E343" s="145"/>
      <c r="F343" s="34">
        <f t="shared" si="5"/>
        <v>0.03244948732073996</v>
      </c>
    </row>
    <row r="344" spans="1:6" ht="12.75">
      <c r="A344" s="33">
        <v>5</v>
      </c>
      <c r="B344" s="143" t="s">
        <v>24</v>
      </c>
      <c r="C344" s="143"/>
      <c r="D344" s="149">
        <f>D345+D346</f>
        <v>178804.43</v>
      </c>
      <c r="E344" s="149"/>
      <c r="F344" s="36">
        <f t="shared" si="5"/>
        <v>3.177446199776091</v>
      </c>
    </row>
    <row r="345" spans="1:6" ht="12.75">
      <c r="A345" s="32"/>
      <c r="B345" s="152" t="s">
        <v>25</v>
      </c>
      <c r="C345" s="153"/>
      <c r="D345" s="145">
        <v>94780.26</v>
      </c>
      <c r="E345" s="145"/>
      <c r="F345" s="34">
        <f t="shared" si="5"/>
        <v>1.68429371101594</v>
      </c>
    </row>
    <row r="346" spans="1:6" ht="12.75">
      <c r="A346" s="32"/>
      <c r="B346" s="152" t="s">
        <v>26</v>
      </c>
      <c r="C346" s="153"/>
      <c r="D346" s="145">
        <v>84024.17</v>
      </c>
      <c r="E346" s="145"/>
      <c r="F346" s="34">
        <f t="shared" si="5"/>
        <v>1.4931524887601513</v>
      </c>
    </row>
    <row r="347" spans="1:6" ht="12.75">
      <c r="A347" s="33">
        <v>6</v>
      </c>
      <c r="B347" s="154" t="s">
        <v>27</v>
      </c>
      <c r="C347" s="148"/>
      <c r="D347" s="149">
        <f>D348+D349</f>
        <v>195599.72999999998</v>
      </c>
      <c r="E347" s="149"/>
      <c r="F347" s="36">
        <f t="shared" si="5"/>
        <v>3.4759072734704026</v>
      </c>
    </row>
    <row r="348" spans="1:6" ht="12.75">
      <c r="A348" s="32"/>
      <c r="B348" s="73" t="s">
        <v>66</v>
      </c>
      <c r="C348" s="74"/>
      <c r="D348" s="145">
        <v>88562.73</v>
      </c>
      <c r="E348" s="145"/>
      <c r="F348" s="34">
        <f t="shared" si="5"/>
        <v>1.5738050219465816</v>
      </c>
    </row>
    <row r="349" spans="1:6" ht="12.75">
      <c r="A349" s="32"/>
      <c r="B349" s="152" t="s">
        <v>58</v>
      </c>
      <c r="C349" s="153"/>
      <c r="D349" s="145">
        <v>107037</v>
      </c>
      <c r="E349" s="145"/>
      <c r="F349" s="34">
        <f t="shared" si="5"/>
        <v>1.902102251523821</v>
      </c>
    </row>
    <row r="350" spans="1:6" ht="12.75">
      <c r="A350" s="33">
        <v>7</v>
      </c>
      <c r="B350" s="154" t="s">
        <v>30</v>
      </c>
      <c r="C350" s="148"/>
      <c r="D350" s="149">
        <f>D351+D352</f>
        <v>196557.41999999998</v>
      </c>
      <c r="E350" s="149"/>
      <c r="F350" s="36">
        <f t="shared" si="5"/>
        <v>3.4929259147370844</v>
      </c>
    </row>
    <row r="351" spans="1:6" ht="12.75">
      <c r="A351" s="155"/>
      <c r="B351" s="75" t="s">
        <v>53</v>
      </c>
      <c r="C351" s="75"/>
      <c r="D351" s="145">
        <v>99057.42</v>
      </c>
      <c r="E351" s="145"/>
      <c r="F351" s="34">
        <f t="shared" si="5"/>
        <v>1.7603010324667245</v>
      </c>
    </row>
    <row r="352" spans="1:6" ht="12.75">
      <c r="A352" s="156"/>
      <c r="B352" s="76" t="s">
        <v>32</v>
      </c>
      <c r="C352" s="76"/>
      <c r="D352" s="157">
        <v>97500</v>
      </c>
      <c r="E352" s="158"/>
      <c r="F352" s="34">
        <f t="shared" si="5"/>
        <v>1.7326248822703603</v>
      </c>
    </row>
    <row r="353" spans="1:6" ht="12.75">
      <c r="A353" s="33">
        <v>8</v>
      </c>
      <c r="B353" s="159" t="s">
        <v>34</v>
      </c>
      <c r="C353" s="160"/>
      <c r="D353" s="149">
        <f>D355+D356+D354</f>
        <v>80746.75</v>
      </c>
      <c r="E353" s="149"/>
      <c r="F353" s="36">
        <f t="shared" si="5"/>
        <v>1.4349110585893765</v>
      </c>
    </row>
    <row r="354" spans="1:6" ht="12.75">
      <c r="A354" s="155"/>
      <c r="B354" s="79" t="s">
        <v>35</v>
      </c>
      <c r="C354" s="80"/>
      <c r="D354" s="161">
        <v>43594.43</v>
      </c>
      <c r="E354" s="162"/>
      <c r="F354" s="34">
        <f t="shared" si="5"/>
        <v>0.7746953245783945</v>
      </c>
    </row>
    <row r="355" spans="1:6" ht="12.75">
      <c r="A355" s="156"/>
      <c r="B355" s="68" t="s">
        <v>36</v>
      </c>
      <c r="C355" s="67"/>
      <c r="D355" s="161">
        <v>17323.65</v>
      </c>
      <c r="E355" s="162"/>
      <c r="F355" s="34">
        <f t="shared" si="5"/>
        <v>0.3078501235050557</v>
      </c>
    </row>
    <row r="356" spans="1:6" ht="12.75">
      <c r="A356" s="32"/>
      <c r="B356" s="152" t="s">
        <v>37</v>
      </c>
      <c r="C356" s="153"/>
      <c r="D356" s="155">
        <v>19828.67</v>
      </c>
      <c r="E356" s="155"/>
      <c r="F356" s="34">
        <f t="shared" si="5"/>
        <v>0.3523656105059264</v>
      </c>
    </row>
    <row r="357" spans="1:6" ht="12.75">
      <c r="A357" s="163">
        <v>9</v>
      </c>
      <c r="B357" s="112" t="s">
        <v>38</v>
      </c>
      <c r="C357" s="112"/>
      <c r="D357" s="165">
        <v>13.1</v>
      </c>
      <c r="E357" s="166"/>
      <c r="F357" s="100">
        <v>13.1</v>
      </c>
    </row>
    <row r="358" spans="1:6" ht="12.75">
      <c r="A358" s="164"/>
      <c r="B358" s="91" t="s">
        <v>39</v>
      </c>
      <c r="C358" s="91"/>
      <c r="D358" s="167"/>
      <c r="E358" s="168"/>
      <c r="F358" s="101"/>
    </row>
    <row r="359" spans="1:6" ht="12.75">
      <c r="A359" s="169"/>
      <c r="B359" s="169"/>
      <c r="C359" s="169"/>
      <c r="D359" s="170"/>
      <c r="E359" s="170"/>
      <c r="F359" s="38"/>
    </row>
    <row r="360" spans="1:6" ht="12.75">
      <c r="A360" s="39"/>
      <c r="B360" s="39"/>
      <c r="C360" s="39"/>
      <c r="D360" s="39"/>
      <c r="E360" s="39"/>
      <c r="F360" s="39"/>
    </row>
    <row r="361" spans="1:6" ht="12.75">
      <c r="A361" s="39"/>
      <c r="B361" s="93" t="s">
        <v>40</v>
      </c>
      <c r="C361" s="93"/>
      <c r="D361" s="93" t="s">
        <v>41</v>
      </c>
      <c r="E361" s="93"/>
      <c r="F361" s="93"/>
    </row>
    <row r="362" spans="1:6" ht="12.75">
      <c r="A362" s="39"/>
      <c r="B362" s="171"/>
      <c r="C362" s="171"/>
      <c r="D362" s="39"/>
      <c r="E362" s="39"/>
      <c r="F362" s="39"/>
    </row>
    <row r="364" spans="1:6" ht="12.75">
      <c r="A364" s="41" t="s">
        <v>0</v>
      </c>
      <c r="B364" s="41"/>
      <c r="C364" s="41"/>
      <c r="D364" s="41"/>
      <c r="E364" s="41"/>
      <c r="F364" s="41"/>
    </row>
    <row r="365" spans="1:6" ht="12.75">
      <c r="A365" s="41" t="s">
        <v>1</v>
      </c>
      <c r="B365" s="41"/>
      <c r="C365" s="41"/>
      <c r="D365" s="41"/>
      <c r="E365" s="41"/>
      <c r="F365" s="41"/>
    </row>
    <row r="366" spans="1:4" ht="12.75">
      <c r="A366" s="42" t="s">
        <v>51</v>
      </c>
      <c r="B366" s="42"/>
      <c r="C366" s="42"/>
      <c r="D366" s="42"/>
    </row>
    <row r="367" spans="1:6" ht="12.75">
      <c r="A367" s="9">
        <v>1</v>
      </c>
      <c r="B367" s="124" t="s">
        <v>70</v>
      </c>
      <c r="C367" s="125"/>
      <c r="D367" s="125"/>
      <c r="E367" s="125"/>
      <c r="F367" s="126"/>
    </row>
    <row r="368" spans="1:6" ht="12.75">
      <c r="A368" s="3"/>
      <c r="B368" s="3" t="s">
        <v>4</v>
      </c>
      <c r="C368" s="3"/>
      <c r="D368" s="46">
        <v>3</v>
      </c>
      <c r="E368" s="47"/>
      <c r="F368" s="48"/>
    </row>
    <row r="369" spans="1:6" ht="12.75">
      <c r="A369" s="3"/>
      <c r="B369" s="3" t="s">
        <v>5</v>
      </c>
      <c r="C369" s="4"/>
      <c r="D369" s="46">
        <v>10</v>
      </c>
      <c r="E369" s="47"/>
      <c r="F369" s="48"/>
    </row>
    <row r="370" spans="1:6" ht="12.75">
      <c r="A370" s="3"/>
      <c r="B370" s="3" t="s">
        <v>6</v>
      </c>
      <c r="C370" s="3"/>
      <c r="D370" s="46">
        <v>99</v>
      </c>
      <c r="E370" s="47"/>
      <c r="F370" s="48"/>
    </row>
    <row r="371" spans="1:6" ht="12.75">
      <c r="A371" s="3"/>
      <c r="B371" s="3" t="s">
        <v>7</v>
      </c>
      <c r="C371" s="3"/>
      <c r="D371" s="46">
        <v>158</v>
      </c>
      <c r="E371" s="47"/>
      <c r="F371" s="48"/>
    </row>
    <row r="372" spans="1:6" ht="12.75">
      <c r="A372" s="5"/>
      <c r="B372" s="5" t="s">
        <v>8</v>
      </c>
      <c r="C372" s="5"/>
      <c r="D372" s="46">
        <v>6666.4</v>
      </c>
      <c r="E372" s="47"/>
      <c r="F372" s="48"/>
    </row>
    <row r="373" spans="1:6" ht="12.75">
      <c r="A373" s="5"/>
      <c r="B373" s="5" t="s">
        <v>9</v>
      </c>
      <c r="C373" s="5"/>
      <c r="D373" s="95" t="s">
        <v>10</v>
      </c>
      <c r="E373" s="96"/>
      <c r="F373" s="97"/>
    </row>
    <row r="374" spans="1:6" ht="12.75">
      <c r="A374" s="172" t="s">
        <v>11</v>
      </c>
      <c r="B374" s="173"/>
      <c r="C374" s="174"/>
      <c r="D374" s="99" t="s">
        <v>12</v>
      </c>
      <c r="E374" s="99"/>
      <c r="F374" s="7" t="s">
        <v>13</v>
      </c>
    </row>
    <row r="375" spans="1:6" ht="12.75">
      <c r="A375" s="8">
        <v>2</v>
      </c>
      <c r="B375" s="52" t="s">
        <v>14</v>
      </c>
      <c r="C375" s="52"/>
      <c r="D375" s="104">
        <v>876764</v>
      </c>
      <c r="E375" s="104"/>
      <c r="F375" s="6"/>
    </row>
    <row r="376" spans="1:6" ht="12.75">
      <c r="A376" s="8">
        <v>3</v>
      </c>
      <c r="B376" s="52" t="s">
        <v>15</v>
      </c>
      <c r="C376" s="52"/>
      <c r="D376" s="66">
        <v>861859.01</v>
      </c>
      <c r="E376" s="66"/>
      <c r="F376" s="7">
        <v>98.3</v>
      </c>
    </row>
    <row r="377" spans="1:6" ht="12.75">
      <c r="A377" s="149" t="s">
        <v>67</v>
      </c>
      <c r="B377" s="149"/>
      <c r="C377" s="149"/>
      <c r="D377" s="58">
        <v>876764.93</v>
      </c>
      <c r="E377" s="58"/>
      <c r="F377" s="16" t="s">
        <v>65</v>
      </c>
    </row>
    <row r="378" spans="1:6" ht="12.75">
      <c r="A378" s="9">
        <v>4</v>
      </c>
      <c r="B378" s="59" t="s">
        <v>18</v>
      </c>
      <c r="C378" s="60"/>
      <c r="D378" s="49">
        <v>219467.91</v>
      </c>
      <c r="E378" s="49"/>
      <c r="F378" s="17">
        <v>2.7427136527583658</v>
      </c>
    </row>
    <row r="379" spans="1:6" ht="12.75">
      <c r="A379" s="6"/>
      <c r="B379" s="63" t="s">
        <v>19</v>
      </c>
      <c r="C379" s="63"/>
      <c r="D379" s="104">
        <v>41004.98</v>
      </c>
      <c r="E379" s="104"/>
      <c r="F379" s="18">
        <v>0.5124435662465812</v>
      </c>
    </row>
    <row r="380" spans="1:6" ht="12.75">
      <c r="A380" s="64"/>
      <c r="B380" s="63" t="s">
        <v>20</v>
      </c>
      <c r="C380" s="63"/>
      <c r="D380" s="104">
        <v>167903.04</v>
      </c>
      <c r="E380" s="104"/>
      <c r="F380" s="18">
        <v>2.098302025784243</v>
      </c>
    </row>
    <row r="381" spans="1:6" ht="12.75">
      <c r="A381" s="65"/>
      <c r="B381" s="63" t="s">
        <v>21</v>
      </c>
      <c r="C381" s="63"/>
      <c r="D381" s="104">
        <v>8059.89</v>
      </c>
      <c r="E381" s="104"/>
      <c r="F381" s="18">
        <v>0.1007252966628726</v>
      </c>
    </row>
    <row r="382" spans="1:6" ht="12.75">
      <c r="A382" s="6"/>
      <c r="B382" s="69" t="s">
        <v>22</v>
      </c>
      <c r="C382" s="69"/>
      <c r="D382" s="104">
        <v>2264.72</v>
      </c>
      <c r="E382" s="104"/>
      <c r="F382" s="18">
        <v>0.028302445053014467</v>
      </c>
    </row>
    <row r="383" spans="1:6" ht="12.75">
      <c r="A383" s="6"/>
      <c r="B383" s="63" t="s">
        <v>23</v>
      </c>
      <c r="C383" s="63"/>
      <c r="D383" s="104">
        <v>2500</v>
      </c>
      <c r="E383" s="104"/>
      <c r="F383" s="18">
        <v>0.031242764064668558</v>
      </c>
    </row>
    <row r="384" spans="1:6" ht="12.75">
      <c r="A384" s="9">
        <v>5</v>
      </c>
      <c r="B384" s="60" t="s">
        <v>24</v>
      </c>
      <c r="C384" s="60"/>
      <c r="D384" s="116">
        <v>190781.13</v>
      </c>
      <c r="E384" s="116"/>
      <c r="F384" s="17">
        <v>2.3842119330323444</v>
      </c>
    </row>
    <row r="385" spans="1:6" ht="12.75">
      <c r="A385" s="6"/>
      <c r="B385" s="70" t="s">
        <v>25</v>
      </c>
      <c r="C385" s="71"/>
      <c r="D385" s="104">
        <v>133451.13</v>
      </c>
      <c r="E385" s="104"/>
      <c r="F385" s="18">
        <v>1.6677528675013649</v>
      </c>
    </row>
    <row r="386" spans="1:6" ht="12.75">
      <c r="A386" s="6"/>
      <c r="B386" s="70" t="s">
        <v>26</v>
      </c>
      <c r="C386" s="71"/>
      <c r="D386" s="104">
        <v>57330</v>
      </c>
      <c r="E386" s="104"/>
      <c r="F386" s="18">
        <v>0.7164590655309794</v>
      </c>
    </row>
    <row r="387" spans="1:6" ht="12.75">
      <c r="A387" s="9">
        <v>6</v>
      </c>
      <c r="B387" s="72" t="s">
        <v>27</v>
      </c>
      <c r="C387" s="59"/>
      <c r="D387" s="116">
        <v>184004.1</v>
      </c>
      <c r="E387" s="116"/>
      <c r="F387" s="17">
        <v>2.2995186732926722</v>
      </c>
    </row>
    <row r="388" spans="1:6" ht="12.75">
      <c r="A388" s="6"/>
      <c r="B388" s="73" t="s">
        <v>68</v>
      </c>
      <c r="C388" s="74"/>
      <c r="D388" s="104">
        <v>83904.1</v>
      </c>
      <c r="E388" s="104"/>
      <c r="F388" s="18">
        <v>1.048558400143343</v>
      </c>
    </row>
    <row r="389" spans="1:6" ht="12.75">
      <c r="A389" s="6"/>
      <c r="B389" s="70" t="s">
        <v>58</v>
      </c>
      <c r="C389" s="71"/>
      <c r="D389" s="104">
        <v>100100</v>
      </c>
      <c r="E389" s="104"/>
      <c r="F389" s="18">
        <v>1.250960273149329</v>
      </c>
    </row>
    <row r="390" spans="1:6" ht="12.75">
      <c r="A390" s="9">
        <v>7</v>
      </c>
      <c r="B390" s="72" t="s">
        <v>30</v>
      </c>
      <c r="C390" s="59"/>
      <c r="D390" s="116">
        <v>183948.7</v>
      </c>
      <c r="E390" s="116"/>
      <c r="F390" s="17">
        <v>2.298826333640999</v>
      </c>
    </row>
    <row r="391" spans="1:6" ht="12.75">
      <c r="A391" s="64"/>
      <c r="B391" s="75" t="s">
        <v>45</v>
      </c>
      <c r="C391" s="75"/>
      <c r="D391" s="104">
        <v>75196.8</v>
      </c>
      <c r="E391" s="104"/>
      <c r="F391" s="18">
        <v>0.9397423523272275</v>
      </c>
    </row>
    <row r="392" spans="1:6" ht="12.75">
      <c r="A392" s="65"/>
      <c r="B392" s="76" t="s">
        <v>32</v>
      </c>
      <c r="C392" s="76"/>
      <c r="D392" s="104">
        <v>99217</v>
      </c>
      <c r="E392" s="104"/>
      <c r="F392" s="18">
        <v>1.239925328881688</v>
      </c>
    </row>
    <row r="393" spans="1:6" ht="12.75">
      <c r="A393" s="6"/>
      <c r="B393" s="63" t="s">
        <v>33</v>
      </c>
      <c r="C393" s="63"/>
      <c r="D393" s="104">
        <v>9534.9</v>
      </c>
      <c r="E393" s="104"/>
      <c r="F393" s="18">
        <v>0.11915865243208329</v>
      </c>
    </row>
    <row r="394" spans="1:6" ht="12.75">
      <c r="A394" s="9">
        <v>8</v>
      </c>
      <c r="B394" s="77" t="s">
        <v>34</v>
      </c>
      <c r="C394" s="78"/>
      <c r="D394" s="116">
        <v>98563.09</v>
      </c>
      <c r="E394" s="116"/>
      <c r="F394" s="17">
        <v>1.231753346541877</v>
      </c>
    </row>
    <row r="395" spans="1:6" ht="12.75">
      <c r="A395" s="64"/>
      <c r="B395" s="79" t="s">
        <v>69</v>
      </c>
      <c r="C395" s="80"/>
      <c r="D395" s="121">
        <v>62186</v>
      </c>
      <c r="E395" s="122"/>
      <c r="F395" s="18">
        <v>0.7771450104501916</v>
      </c>
    </row>
    <row r="396" spans="1:6" ht="12.75">
      <c r="A396" s="65"/>
      <c r="B396" s="68" t="s">
        <v>36</v>
      </c>
      <c r="C396" s="67"/>
      <c r="D396" s="121">
        <v>24210.43</v>
      </c>
      <c r="E396" s="122"/>
      <c r="F396" s="18">
        <v>0.30256030095766945</v>
      </c>
    </row>
    <row r="397" spans="1:6" ht="12.75">
      <c r="A397" s="6"/>
      <c r="B397" s="70" t="s">
        <v>37</v>
      </c>
      <c r="C397" s="71"/>
      <c r="D397" s="123">
        <v>12166.66</v>
      </c>
      <c r="E397" s="123"/>
      <c r="F397" s="18">
        <v>0.15204803513401613</v>
      </c>
    </row>
    <row r="398" spans="1:6" ht="12.75">
      <c r="A398" s="81">
        <v>9</v>
      </c>
      <c r="B398" s="175" t="s">
        <v>38</v>
      </c>
      <c r="C398" s="175"/>
      <c r="D398" s="85">
        <v>10.960000025001</v>
      </c>
      <c r="E398" s="86"/>
      <c r="F398" s="89">
        <v>10.96</v>
      </c>
    </row>
    <row r="399" spans="1:6" ht="12.75">
      <c r="A399" s="82"/>
      <c r="B399" s="176" t="s">
        <v>39</v>
      </c>
      <c r="C399" s="176"/>
      <c r="D399" s="87"/>
      <c r="E399" s="88"/>
      <c r="F399" s="90"/>
    </row>
    <row r="401" spans="2:6" ht="12.75">
      <c r="B401" s="93" t="s">
        <v>40</v>
      </c>
      <c r="C401" s="93"/>
      <c r="D401" s="93" t="s">
        <v>41</v>
      </c>
      <c r="E401" s="93"/>
      <c r="F401" s="93"/>
    </row>
  </sheetData>
  <sheetProtection/>
  <mergeCells count="669">
    <mergeCell ref="B401:C401"/>
    <mergeCell ref="D401:F401"/>
    <mergeCell ref="B397:C397"/>
    <mergeCell ref="D397:E397"/>
    <mergeCell ref="A398:A399"/>
    <mergeCell ref="B398:C398"/>
    <mergeCell ref="D398:E399"/>
    <mergeCell ref="F398:F399"/>
    <mergeCell ref="B399:C399"/>
    <mergeCell ref="B394:C394"/>
    <mergeCell ref="D394:E394"/>
    <mergeCell ref="A395:A396"/>
    <mergeCell ref="B395:C395"/>
    <mergeCell ref="D395:E395"/>
    <mergeCell ref="B396:C396"/>
    <mergeCell ref="D396:E396"/>
    <mergeCell ref="A391:A392"/>
    <mergeCell ref="B391:C391"/>
    <mergeCell ref="D391:E391"/>
    <mergeCell ref="B392:C392"/>
    <mergeCell ref="D392:E392"/>
    <mergeCell ref="B393:C393"/>
    <mergeCell ref="D393:E393"/>
    <mergeCell ref="B388:C388"/>
    <mergeCell ref="D388:E388"/>
    <mergeCell ref="B389:C389"/>
    <mergeCell ref="D389:E389"/>
    <mergeCell ref="B390:C390"/>
    <mergeCell ref="D390:E390"/>
    <mergeCell ref="B385:C385"/>
    <mergeCell ref="D385:E385"/>
    <mergeCell ref="B386:C386"/>
    <mergeCell ref="D386:E386"/>
    <mergeCell ref="B387:C387"/>
    <mergeCell ref="D387:E387"/>
    <mergeCell ref="B382:C382"/>
    <mergeCell ref="D382:E382"/>
    <mergeCell ref="B383:C383"/>
    <mergeCell ref="D383:E383"/>
    <mergeCell ref="B384:C384"/>
    <mergeCell ref="D384:E384"/>
    <mergeCell ref="B379:C379"/>
    <mergeCell ref="D379:E379"/>
    <mergeCell ref="A380:A381"/>
    <mergeCell ref="B380:C380"/>
    <mergeCell ref="D380:E380"/>
    <mergeCell ref="B381:C381"/>
    <mergeCell ref="D381:E381"/>
    <mergeCell ref="B376:C376"/>
    <mergeCell ref="D376:E376"/>
    <mergeCell ref="A377:C377"/>
    <mergeCell ref="D377:E377"/>
    <mergeCell ref="B378:C378"/>
    <mergeCell ref="D378:E378"/>
    <mergeCell ref="D371:F371"/>
    <mergeCell ref="D372:F372"/>
    <mergeCell ref="D373:F373"/>
    <mergeCell ref="A374:C374"/>
    <mergeCell ref="D374:E374"/>
    <mergeCell ref="B375:C375"/>
    <mergeCell ref="D375:E375"/>
    <mergeCell ref="A365:F365"/>
    <mergeCell ref="A366:D366"/>
    <mergeCell ref="B367:F367"/>
    <mergeCell ref="D368:F368"/>
    <mergeCell ref="D369:F369"/>
    <mergeCell ref="D370:F370"/>
    <mergeCell ref="A359:C359"/>
    <mergeCell ref="D359:E359"/>
    <mergeCell ref="B361:C361"/>
    <mergeCell ref="D361:F361"/>
    <mergeCell ref="B362:C362"/>
    <mergeCell ref="A364:F364"/>
    <mergeCell ref="B356:C356"/>
    <mergeCell ref="D356:E356"/>
    <mergeCell ref="A357:A358"/>
    <mergeCell ref="B357:C357"/>
    <mergeCell ref="D357:E358"/>
    <mergeCell ref="F357:F358"/>
    <mergeCell ref="B358:C358"/>
    <mergeCell ref="B353:C353"/>
    <mergeCell ref="D353:E353"/>
    <mergeCell ref="A354:A355"/>
    <mergeCell ref="B354:C354"/>
    <mergeCell ref="D354:E354"/>
    <mergeCell ref="B355:C355"/>
    <mergeCell ref="D355:E355"/>
    <mergeCell ref="B350:C350"/>
    <mergeCell ref="D350:E350"/>
    <mergeCell ref="A351:A352"/>
    <mergeCell ref="B351:C351"/>
    <mergeCell ref="D351:E351"/>
    <mergeCell ref="B352:C352"/>
    <mergeCell ref="D352:E352"/>
    <mergeCell ref="B347:C347"/>
    <mergeCell ref="D347:E347"/>
    <mergeCell ref="B348:C348"/>
    <mergeCell ref="D348:E348"/>
    <mergeCell ref="B349:C349"/>
    <mergeCell ref="D349:E349"/>
    <mergeCell ref="B344:C344"/>
    <mergeCell ref="D344:E344"/>
    <mergeCell ref="B345:C345"/>
    <mergeCell ref="D345:E345"/>
    <mergeCell ref="B346:C346"/>
    <mergeCell ref="D346:E346"/>
    <mergeCell ref="B341:C341"/>
    <mergeCell ref="D341:E341"/>
    <mergeCell ref="B342:C342"/>
    <mergeCell ref="D342:E342"/>
    <mergeCell ref="B343:C343"/>
    <mergeCell ref="D343:E343"/>
    <mergeCell ref="B338:C338"/>
    <mergeCell ref="D338:E338"/>
    <mergeCell ref="A339:C339"/>
    <mergeCell ref="D339:E339"/>
    <mergeCell ref="B340:C340"/>
    <mergeCell ref="D340:E340"/>
    <mergeCell ref="D334:F334"/>
    <mergeCell ref="D335:F335"/>
    <mergeCell ref="B336:C336"/>
    <mergeCell ref="D336:E336"/>
    <mergeCell ref="B337:C337"/>
    <mergeCell ref="D337:E337"/>
    <mergeCell ref="A328:D328"/>
    <mergeCell ref="B329:F329"/>
    <mergeCell ref="D330:F330"/>
    <mergeCell ref="D331:F331"/>
    <mergeCell ref="D332:F332"/>
    <mergeCell ref="D333:F333"/>
    <mergeCell ref="B319:C319"/>
    <mergeCell ref="D319:E319"/>
    <mergeCell ref="B321:C321"/>
    <mergeCell ref="D321:F321"/>
    <mergeCell ref="A325:F325"/>
    <mergeCell ref="A326:F326"/>
    <mergeCell ref="B316:C316"/>
    <mergeCell ref="D316:E316"/>
    <mergeCell ref="A317:A318"/>
    <mergeCell ref="B317:C317"/>
    <mergeCell ref="D317:E318"/>
    <mergeCell ref="F317:F318"/>
    <mergeCell ref="B318:C318"/>
    <mergeCell ref="B312:C312"/>
    <mergeCell ref="D312:E312"/>
    <mergeCell ref="B313:C313"/>
    <mergeCell ref="D313:E313"/>
    <mergeCell ref="A314:A315"/>
    <mergeCell ref="B314:C314"/>
    <mergeCell ref="D314:E314"/>
    <mergeCell ref="B315:C315"/>
    <mergeCell ref="D315:E315"/>
    <mergeCell ref="B308:C308"/>
    <mergeCell ref="D308:E308"/>
    <mergeCell ref="B309:C309"/>
    <mergeCell ref="D309:E309"/>
    <mergeCell ref="A310:A311"/>
    <mergeCell ref="B310:C310"/>
    <mergeCell ref="D310:E310"/>
    <mergeCell ref="B311:C311"/>
    <mergeCell ref="D311:E311"/>
    <mergeCell ref="B305:C305"/>
    <mergeCell ref="D305:E305"/>
    <mergeCell ref="B306:C306"/>
    <mergeCell ref="D306:E306"/>
    <mergeCell ref="B307:C307"/>
    <mergeCell ref="D307:E307"/>
    <mergeCell ref="B302:C302"/>
    <mergeCell ref="D302:E302"/>
    <mergeCell ref="B303:C303"/>
    <mergeCell ref="D303:E303"/>
    <mergeCell ref="B304:C304"/>
    <mergeCell ref="D304:E304"/>
    <mergeCell ref="B299:C299"/>
    <mergeCell ref="D299:E299"/>
    <mergeCell ref="A300:A301"/>
    <mergeCell ref="B300:C300"/>
    <mergeCell ref="D300:E300"/>
    <mergeCell ref="B301:C301"/>
    <mergeCell ref="D301:E301"/>
    <mergeCell ref="B296:C296"/>
    <mergeCell ref="D296:E296"/>
    <mergeCell ref="A297:C297"/>
    <mergeCell ref="D297:E297"/>
    <mergeCell ref="B298:C298"/>
    <mergeCell ref="D298:E298"/>
    <mergeCell ref="D292:F292"/>
    <mergeCell ref="D293:F293"/>
    <mergeCell ref="B294:C294"/>
    <mergeCell ref="D294:E294"/>
    <mergeCell ref="B295:C295"/>
    <mergeCell ref="D295:E295"/>
    <mergeCell ref="A286:D286"/>
    <mergeCell ref="B287:F287"/>
    <mergeCell ref="D288:F288"/>
    <mergeCell ref="D289:F289"/>
    <mergeCell ref="D290:F290"/>
    <mergeCell ref="D291:F291"/>
    <mergeCell ref="B279:C279"/>
    <mergeCell ref="D279:E279"/>
    <mergeCell ref="B280:C280"/>
    <mergeCell ref="D280:F280"/>
    <mergeCell ref="A283:F283"/>
    <mergeCell ref="A284:F284"/>
    <mergeCell ref="B276:C276"/>
    <mergeCell ref="D276:E276"/>
    <mergeCell ref="A277:A278"/>
    <mergeCell ref="B277:C277"/>
    <mergeCell ref="D277:E278"/>
    <mergeCell ref="F277:F278"/>
    <mergeCell ref="B278:C278"/>
    <mergeCell ref="B273:C273"/>
    <mergeCell ref="D273:E273"/>
    <mergeCell ref="A274:A275"/>
    <mergeCell ref="B274:C274"/>
    <mergeCell ref="D274:E274"/>
    <mergeCell ref="B275:C275"/>
    <mergeCell ref="D275:E275"/>
    <mergeCell ref="A270:A271"/>
    <mergeCell ref="B270:C270"/>
    <mergeCell ref="D270:E270"/>
    <mergeCell ref="B271:C271"/>
    <mergeCell ref="D271:E271"/>
    <mergeCell ref="B272:C272"/>
    <mergeCell ref="D272:E272"/>
    <mergeCell ref="B267:C267"/>
    <mergeCell ref="D267:E267"/>
    <mergeCell ref="B268:C268"/>
    <mergeCell ref="D268:E268"/>
    <mergeCell ref="B269:C269"/>
    <mergeCell ref="D269:E269"/>
    <mergeCell ref="B264:C264"/>
    <mergeCell ref="D264:E264"/>
    <mergeCell ref="B265:C265"/>
    <mergeCell ref="D265:E265"/>
    <mergeCell ref="B266:C266"/>
    <mergeCell ref="D266:E266"/>
    <mergeCell ref="B261:C261"/>
    <mergeCell ref="D261:E261"/>
    <mergeCell ref="B262:C262"/>
    <mergeCell ref="D262:E262"/>
    <mergeCell ref="B263:C263"/>
    <mergeCell ref="D263:E263"/>
    <mergeCell ref="B258:C258"/>
    <mergeCell ref="D258:E258"/>
    <mergeCell ref="A259:A260"/>
    <mergeCell ref="B259:C259"/>
    <mergeCell ref="D259:E259"/>
    <mergeCell ref="B260:C260"/>
    <mergeCell ref="D260:E260"/>
    <mergeCell ref="B255:C255"/>
    <mergeCell ref="D255:E255"/>
    <mergeCell ref="A256:C256"/>
    <mergeCell ref="D256:E256"/>
    <mergeCell ref="B257:C257"/>
    <mergeCell ref="D257:E257"/>
    <mergeCell ref="D251:F251"/>
    <mergeCell ref="D252:F252"/>
    <mergeCell ref="B253:C253"/>
    <mergeCell ref="D253:E253"/>
    <mergeCell ref="B254:C254"/>
    <mergeCell ref="D254:E254"/>
    <mergeCell ref="A245:D245"/>
    <mergeCell ref="B246:F246"/>
    <mergeCell ref="D247:F247"/>
    <mergeCell ref="D248:F248"/>
    <mergeCell ref="D249:F249"/>
    <mergeCell ref="D250:F250"/>
    <mergeCell ref="B237:C237"/>
    <mergeCell ref="D237:E237"/>
    <mergeCell ref="B239:C239"/>
    <mergeCell ref="D239:F239"/>
    <mergeCell ref="A242:F242"/>
    <mergeCell ref="A243:F243"/>
    <mergeCell ref="B234:C234"/>
    <mergeCell ref="D234:E234"/>
    <mergeCell ref="A235:A236"/>
    <mergeCell ref="B235:C235"/>
    <mergeCell ref="D235:E236"/>
    <mergeCell ref="F235:F236"/>
    <mergeCell ref="B236:C236"/>
    <mergeCell ref="B230:C230"/>
    <mergeCell ref="D230:E230"/>
    <mergeCell ref="B231:C231"/>
    <mergeCell ref="D231:E231"/>
    <mergeCell ref="A232:A233"/>
    <mergeCell ref="B232:C232"/>
    <mergeCell ref="D232:E232"/>
    <mergeCell ref="B233:C233"/>
    <mergeCell ref="D233:E233"/>
    <mergeCell ref="A227:A228"/>
    <mergeCell ref="B227:C227"/>
    <mergeCell ref="D227:E227"/>
    <mergeCell ref="B228:C228"/>
    <mergeCell ref="D228:E228"/>
    <mergeCell ref="B229:C229"/>
    <mergeCell ref="D229:E229"/>
    <mergeCell ref="B224:C224"/>
    <mergeCell ref="D224:E224"/>
    <mergeCell ref="B225:C225"/>
    <mergeCell ref="D225:E225"/>
    <mergeCell ref="B226:C226"/>
    <mergeCell ref="D226:E226"/>
    <mergeCell ref="B221:C221"/>
    <mergeCell ref="D221:E221"/>
    <mergeCell ref="B222:C222"/>
    <mergeCell ref="D222:E222"/>
    <mergeCell ref="B223:C223"/>
    <mergeCell ref="D223:E223"/>
    <mergeCell ref="B218:C218"/>
    <mergeCell ref="D218:E218"/>
    <mergeCell ref="B219:C219"/>
    <mergeCell ref="D219:E219"/>
    <mergeCell ref="B220:C220"/>
    <mergeCell ref="D220:E220"/>
    <mergeCell ref="A215:C215"/>
    <mergeCell ref="D215:E215"/>
    <mergeCell ref="B216:C216"/>
    <mergeCell ref="D216:E216"/>
    <mergeCell ref="B217:C217"/>
    <mergeCell ref="D217:E217"/>
    <mergeCell ref="D210:F210"/>
    <mergeCell ref="D211:F211"/>
    <mergeCell ref="B212:C212"/>
    <mergeCell ref="D212:E212"/>
    <mergeCell ref="D213:E213"/>
    <mergeCell ref="D214:E214"/>
    <mergeCell ref="A204:D204"/>
    <mergeCell ref="B205:F205"/>
    <mergeCell ref="D206:F206"/>
    <mergeCell ref="D207:F207"/>
    <mergeCell ref="D208:F208"/>
    <mergeCell ref="D209:F209"/>
    <mergeCell ref="B196:C196"/>
    <mergeCell ref="D196:E196"/>
    <mergeCell ref="B198:C198"/>
    <mergeCell ref="D198:F198"/>
    <mergeCell ref="A201:F201"/>
    <mergeCell ref="A202:F202"/>
    <mergeCell ref="B193:C193"/>
    <mergeCell ref="D193:E193"/>
    <mergeCell ref="A194:A195"/>
    <mergeCell ref="B194:C194"/>
    <mergeCell ref="D194:E195"/>
    <mergeCell ref="F194:F195"/>
    <mergeCell ref="B195:C195"/>
    <mergeCell ref="B189:C189"/>
    <mergeCell ref="D189:E189"/>
    <mergeCell ref="B190:C190"/>
    <mergeCell ref="D190:E190"/>
    <mergeCell ref="A191:A192"/>
    <mergeCell ref="B191:C191"/>
    <mergeCell ref="D191:E191"/>
    <mergeCell ref="B192:C192"/>
    <mergeCell ref="D192:E192"/>
    <mergeCell ref="A186:A187"/>
    <mergeCell ref="B186:C186"/>
    <mergeCell ref="D186:E186"/>
    <mergeCell ref="B187:C187"/>
    <mergeCell ref="D187:E187"/>
    <mergeCell ref="B188:C188"/>
    <mergeCell ref="D188:E188"/>
    <mergeCell ref="B183:C183"/>
    <mergeCell ref="D183:E183"/>
    <mergeCell ref="B184:C184"/>
    <mergeCell ref="D184:E184"/>
    <mergeCell ref="B185:C185"/>
    <mergeCell ref="D185:E185"/>
    <mergeCell ref="B180:C180"/>
    <mergeCell ref="D180:E180"/>
    <mergeCell ref="B181:C181"/>
    <mergeCell ref="D181:E181"/>
    <mergeCell ref="B182:C182"/>
    <mergeCell ref="D182:E182"/>
    <mergeCell ref="B177:C177"/>
    <mergeCell ref="D177:E177"/>
    <mergeCell ref="B178:C178"/>
    <mergeCell ref="D178:E178"/>
    <mergeCell ref="B179:C179"/>
    <mergeCell ref="D179:E179"/>
    <mergeCell ref="B174:C174"/>
    <mergeCell ref="D174:E174"/>
    <mergeCell ref="A175:C175"/>
    <mergeCell ref="D175:E175"/>
    <mergeCell ref="B176:C176"/>
    <mergeCell ref="D176:E176"/>
    <mergeCell ref="D170:F170"/>
    <mergeCell ref="D171:F171"/>
    <mergeCell ref="B172:C172"/>
    <mergeCell ref="D172:E172"/>
    <mergeCell ref="B173:C173"/>
    <mergeCell ref="D173:E173"/>
    <mergeCell ref="A164:D164"/>
    <mergeCell ref="B165:F165"/>
    <mergeCell ref="D166:F166"/>
    <mergeCell ref="D167:F167"/>
    <mergeCell ref="D168:F168"/>
    <mergeCell ref="D169:F169"/>
    <mergeCell ref="B157:C157"/>
    <mergeCell ref="D157:E157"/>
    <mergeCell ref="B159:C159"/>
    <mergeCell ref="D159:F159"/>
    <mergeCell ref="A161:F161"/>
    <mergeCell ref="A162:F162"/>
    <mergeCell ref="B154:C154"/>
    <mergeCell ref="D154:E154"/>
    <mergeCell ref="A155:A156"/>
    <mergeCell ref="B155:C155"/>
    <mergeCell ref="D155:E156"/>
    <mergeCell ref="F155:F156"/>
    <mergeCell ref="B156:C156"/>
    <mergeCell ref="B150:C150"/>
    <mergeCell ref="D150:E150"/>
    <mergeCell ref="B151:C151"/>
    <mergeCell ref="D151:E151"/>
    <mergeCell ref="A152:A153"/>
    <mergeCell ref="B152:C152"/>
    <mergeCell ref="D152:E152"/>
    <mergeCell ref="B153:C153"/>
    <mergeCell ref="D153:E153"/>
    <mergeCell ref="A147:A148"/>
    <mergeCell ref="B147:C147"/>
    <mergeCell ref="D147:E147"/>
    <mergeCell ref="B148:C148"/>
    <mergeCell ref="D148:E148"/>
    <mergeCell ref="B149:C149"/>
    <mergeCell ref="D149:E149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A136:C136"/>
    <mergeCell ref="D136:E136"/>
    <mergeCell ref="B137:C137"/>
    <mergeCell ref="D137:E137"/>
    <mergeCell ref="D131:F131"/>
    <mergeCell ref="D132:F132"/>
    <mergeCell ref="B133:C133"/>
    <mergeCell ref="D133:E133"/>
    <mergeCell ref="B134:C134"/>
    <mergeCell ref="D134:E134"/>
    <mergeCell ref="A125:D125"/>
    <mergeCell ref="B126:F126"/>
    <mergeCell ref="D127:F127"/>
    <mergeCell ref="D128:F128"/>
    <mergeCell ref="D129:F129"/>
    <mergeCell ref="D130:F130"/>
    <mergeCell ref="B118:C118"/>
    <mergeCell ref="D118:E118"/>
    <mergeCell ref="B120:C120"/>
    <mergeCell ref="D120:F120"/>
    <mergeCell ref="A122:F122"/>
    <mergeCell ref="A123:F123"/>
    <mergeCell ref="B115:C115"/>
    <mergeCell ref="D115:E115"/>
    <mergeCell ref="A116:A117"/>
    <mergeCell ref="B116:C116"/>
    <mergeCell ref="D116:E117"/>
    <mergeCell ref="F116:F117"/>
    <mergeCell ref="B117:C117"/>
    <mergeCell ref="B112:C112"/>
    <mergeCell ref="D112:E112"/>
    <mergeCell ref="A113:A114"/>
    <mergeCell ref="B113:C113"/>
    <mergeCell ref="D113:E113"/>
    <mergeCell ref="B114:C114"/>
    <mergeCell ref="D114:E114"/>
    <mergeCell ref="B108:C108"/>
    <mergeCell ref="D108:E108"/>
    <mergeCell ref="B109:C109"/>
    <mergeCell ref="D109:E109"/>
    <mergeCell ref="A110:A111"/>
    <mergeCell ref="B110:C110"/>
    <mergeCell ref="D110:E110"/>
    <mergeCell ref="B111:C111"/>
    <mergeCell ref="D111:E111"/>
    <mergeCell ref="B105:C105"/>
    <mergeCell ref="D105:E105"/>
    <mergeCell ref="B106:C106"/>
    <mergeCell ref="D106:E106"/>
    <mergeCell ref="B107:C107"/>
    <mergeCell ref="D107:E107"/>
    <mergeCell ref="B102:C102"/>
    <mergeCell ref="D102:E102"/>
    <mergeCell ref="B103:C103"/>
    <mergeCell ref="D103:E103"/>
    <mergeCell ref="B104:C104"/>
    <mergeCell ref="D104:E104"/>
    <mergeCell ref="B98:C98"/>
    <mergeCell ref="D98:E98"/>
    <mergeCell ref="B99:C99"/>
    <mergeCell ref="D99:E99"/>
    <mergeCell ref="A100:A101"/>
    <mergeCell ref="B100:C100"/>
    <mergeCell ref="D100:E100"/>
    <mergeCell ref="B101:C101"/>
    <mergeCell ref="D101:E101"/>
    <mergeCell ref="B94:C94"/>
    <mergeCell ref="D94:E94"/>
    <mergeCell ref="D95:E95"/>
    <mergeCell ref="D96:E96"/>
    <mergeCell ref="A97:C97"/>
    <mergeCell ref="D97:E97"/>
    <mergeCell ref="D88:F88"/>
    <mergeCell ref="D89:F89"/>
    <mergeCell ref="D90:F90"/>
    <mergeCell ref="D91:F91"/>
    <mergeCell ref="D92:F92"/>
    <mergeCell ref="D93:F93"/>
    <mergeCell ref="B80:C80"/>
    <mergeCell ref="D80:F80"/>
    <mergeCell ref="A83:F83"/>
    <mergeCell ref="A84:F84"/>
    <mergeCell ref="A86:C86"/>
    <mergeCell ref="B87:F87"/>
    <mergeCell ref="A77:A78"/>
    <mergeCell ref="B77:C77"/>
    <mergeCell ref="D77:E78"/>
    <mergeCell ref="F77:F78"/>
    <mergeCell ref="B78:C78"/>
    <mergeCell ref="B79:C79"/>
    <mergeCell ref="D79:E79"/>
    <mergeCell ref="A74:A75"/>
    <mergeCell ref="B74:C74"/>
    <mergeCell ref="D74:E74"/>
    <mergeCell ref="B75:C75"/>
    <mergeCell ref="D75:E75"/>
    <mergeCell ref="B76:C76"/>
    <mergeCell ref="D76:E76"/>
    <mergeCell ref="B71:C71"/>
    <mergeCell ref="D71:E71"/>
    <mergeCell ref="B72:C72"/>
    <mergeCell ref="D72:E72"/>
    <mergeCell ref="B73:C73"/>
    <mergeCell ref="D73:E73"/>
    <mergeCell ref="B67:C67"/>
    <mergeCell ref="D67:E67"/>
    <mergeCell ref="B68:C68"/>
    <mergeCell ref="D68:E68"/>
    <mergeCell ref="A69:A70"/>
    <mergeCell ref="B69:C69"/>
    <mergeCell ref="D69:E69"/>
    <mergeCell ref="B70:C70"/>
    <mergeCell ref="D70:E70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A58:A59"/>
    <mergeCell ref="B58:C58"/>
    <mergeCell ref="D58:E58"/>
    <mergeCell ref="B59:C59"/>
    <mergeCell ref="D59:E59"/>
    <mergeCell ref="B60:C60"/>
    <mergeCell ref="D60:E60"/>
    <mergeCell ref="A55:C55"/>
    <mergeCell ref="D55:E55"/>
    <mergeCell ref="B56:C56"/>
    <mergeCell ref="D56:E56"/>
    <mergeCell ref="B57:C57"/>
    <mergeCell ref="D57:E57"/>
    <mergeCell ref="D50:F50"/>
    <mergeCell ref="D51:F51"/>
    <mergeCell ref="A52:C52"/>
    <mergeCell ref="D52:E52"/>
    <mergeCell ref="D53:E53"/>
    <mergeCell ref="D54:E54"/>
    <mergeCell ref="A44:D44"/>
    <mergeCell ref="B45:F45"/>
    <mergeCell ref="D46:F46"/>
    <mergeCell ref="D47:F47"/>
    <mergeCell ref="D48:F48"/>
    <mergeCell ref="D49:F49"/>
    <mergeCell ref="B38:C38"/>
    <mergeCell ref="D38:E38"/>
    <mergeCell ref="B39:C39"/>
    <mergeCell ref="D39:F39"/>
    <mergeCell ref="A42:F42"/>
    <mergeCell ref="A43:F43"/>
    <mergeCell ref="B35:C35"/>
    <mergeCell ref="D35:E35"/>
    <mergeCell ref="A36:A37"/>
    <mergeCell ref="B36:C36"/>
    <mergeCell ref="D36:E37"/>
    <mergeCell ref="F36:F37"/>
    <mergeCell ref="B37:C37"/>
    <mergeCell ref="B32:C32"/>
    <mergeCell ref="D32:E32"/>
    <mergeCell ref="A33:A34"/>
    <mergeCell ref="B33:C33"/>
    <mergeCell ref="D33:E33"/>
    <mergeCell ref="B34:C34"/>
    <mergeCell ref="D34:E34"/>
    <mergeCell ref="A29:A30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6:C16"/>
    <mergeCell ref="D16:E16"/>
    <mergeCell ref="B17:C17"/>
    <mergeCell ref="D17:E17"/>
    <mergeCell ref="A18:A19"/>
    <mergeCell ref="B18:C18"/>
    <mergeCell ref="D18:E18"/>
    <mergeCell ref="B19:C19"/>
    <mergeCell ref="D19:E19"/>
    <mergeCell ref="B13:C13"/>
    <mergeCell ref="D13:E13"/>
    <mergeCell ref="B14:C14"/>
    <mergeCell ref="D14:E14"/>
    <mergeCell ref="A15:C15"/>
    <mergeCell ref="D15:E15"/>
    <mergeCell ref="D8:F8"/>
    <mergeCell ref="D9:F9"/>
    <mergeCell ref="D10:F10"/>
    <mergeCell ref="D11:F11"/>
    <mergeCell ref="B12:C12"/>
    <mergeCell ref="D12:E12"/>
    <mergeCell ref="A1:F1"/>
    <mergeCell ref="A2:F2"/>
    <mergeCell ref="A4:D4"/>
    <mergeCell ref="B5:F5"/>
    <mergeCell ref="D6:F6"/>
    <mergeCell ref="D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Korben</cp:lastModifiedBy>
  <dcterms:created xsi:type="dcterms:W3CDTF">1996-10-08T23:32:33Z</dcterms:created>
  <dcterms:modified xsi:type="dcterms:W3CDTF">2012-05-25T02:36:43Z</dcterms:modified>
  <cp:category/>
  <cp:version/>
  <cp:contentType/>
  <cp:contentStatus/>
</cp:coreProperties>
</file>